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nidia.giraldo\Desktop\CALIDAD 2022\1.PAM 2022\"/>
    </mc:Choice>
  </mc:AlternateContent>
  <bookViews>
    <workbookView xWindow="0" yWindow="0" windowWidth="24000" windowHeight="8745" tabRatio="882" firstSheet="2" activeTab="2"/>
  </bookViews>
  <sheets>
    <sheet name="Instructivo" sheetId="2" r:id="rId1"/>
    <sheet name="CONSOLIDADO" sheetId="3" r:id="rId2"/>
    <sheet name="PAM" sheetId="10" r:id="rId3"/>
    <sheet name="PMI" sheetId="16" r:id="rId4"/>
    <sheet name="PPT" sheetId="18" r:id="rId5"/>
    <sheet name="PEI" sheetId="17" r:id="rId6"/>
    <sheet name="Educación Media" sheetId="19" r:id="rId7"/>
  </sheets>
  <definedNames>
    <definedName name="_xlnm.Print_Area" localSheetId="6">'Educación Media'!$A$10:$Y$48</definedName>
    <definedName name="_xlnm.Print_Area" localSheetId="2">PAM!$A$9:$Y$47</definedName>
    <definedName name="_xlnm.Print_Area" localSheetId="5">PEI!$A$10:$Y$48</definedName>
    <definedName name="_xlnm.Print_Area" localSheetId="3">PMI!$A$10:$Y$48</definedName>
    <definedName name="_xlnm.Print_Area" localSheetId="4">PPT!$A$10:$Y$48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30" i="19" l="1"/>
  <c r="Z29" i="19"/>
  <c r="C34" i="19" l="1"/>
  <c r="J7" i="3" l="1"/>
  <c r="L7" i="3"/>
  <c r="L10" i="3"/>
  <c r="K10" i="3"/>
  <c r="B10" i="3"/>
  <c r="D10" i="3"/>
  <c r="C10" i="3"/>
  <c r="L9" i="3"/>
  <c r="C40" i="18"/>
  <c r="K9" i="3" s="1"/>
  <c r="J9" i="3"/>
  <c r="C37" i="18"/>
  <c r="I9" i="3" s="1"/>
  <c r="H9" i="3"/>
  <c r="G9" i="3"/>
  <c r="F9" i="3"/>
  <c r="C31" i="18"/>
  <c r="E9" i="3"/>
  <c r="D9" i="3"/>
  <c r="C9" i="3"/>
  <c r="B9" i="3"/>
  <c r="L12" i="3"/>
  <c r="C40" i="19"/>
  <c r="K12" i="3" s="1"/>
  <c r="J12" i="3"/>
  <c r="C37" i="19"/>
  <c r="I12" i="3" s="1"/>
  <c r="H12" i="3"/>
  <c r="G12" i="3"/>
  <c r="F12" i="3"/>
  <c r="C31" i="19"/>
  <c r="E12" i="3" s="1"/>
  <c r="D12" i="3"/>
  <c r="C12" i="3"/>
  <c r="B12" i="3"/>
  <c r="L11" i="3"/>
  <c r="C40" i="17"/>
  <c r="K11" i="3" s="1"/>
  <c r="J11" i="3"/>
  <c r="C37" i="17"/>
  <c r="I11" i="3" s="1"/>
  <c r="H11" i="3"/>
  <c r="G11" i="3"/>
  <c r="F11" i="3"/>
  <c r="C31" i="17"/>
  <c r="E11" i="3" s="1"/>
  <c r="D11" i="3"/>
  <c r="C11" i="3"/>
  <c r="B11" i="3"/>
  <c r="J10" i="3"/>
  <c r="I10" i="3"/>
  <c r="H10" i="3"/>
  <c r="G10" i="3"/>
  <c r="F10" i="3"/>
  <c r="L8" i="3"/>
  <c r="C40" i="16"/>
  <c r="K8" i="3" s="1"/>
  <c r="J8" i="3"/>
  <c r="C37" i="16"/>
  <c r="I8" i="3" s="1"/>
  <c r="H8" i="3"/>
  <c r="G8" i="3"/>
  <c r="F8" i="3"/>
  <c r="D8" i="3"/>
  <c r="C8" i="3"/>
  <c r="B8" i="3"/>
  <c r="D27" i="10"/>
  <c r="E40" i="19"/>
  <c r="E39" i="19"/>
  <c r="D39" i="19"/>
  <c r="C39" i="19"/>
  <c r="E38" i="19"/>
  <c r="D38" i="19"/>
  <c r="C38" i="19"/>
  <c r="E37" i="19"/>
  <c r="D37" i="19"/>
  <c r="E36" i="19"/>
  <c r="D36" i="19"/>
  <c r="C36" i="19"/>
  <c r="E35" i="19"/>
  <c r="D35" i="19"/>
  <c r="C35" i="19"/>
  <c r="E34" i="19"/>
  <c r="D34" i="19"/>
  <c r="E33" i="19"/>
  <c r="D33" i="19"/>
  <c r="C33" i="19"/>
  <c r="E32" i="19"/>
  <c r="D32" i="19"/>
  <c r="C32" i="19"/>
  <c r="E31" i="19"/>
  <c r="D31" i="19"/>
  <c r="E30" i="19"/>
  <c r="D30" i="19"/>
  <c r="C30" i="19"/>
  <c r="E29" i="19"/>
  <c r="D29" i="19"/>
  <c r="C29" i="19"/>
  <c r="E28" i="19"/>
  <c r="D28" i="19"/>
  <c r="E40" i="18"/>
  <c r="E39" i="18"/>
  <c r="D39" i="18"/>
  <c r="C39" i="18"/>
  <c r="E38" i="18"/>
  <c r="D38" i="18"/>
  <c r="C38" i="18"/>
  <c r="E37" i="18"/>
  <c r="D37" i="18"/>
  <c r="E36" i="18"/>
  <c r="D36" i="18"/>
  <c r="C36" i="18"/>
  <c r="E35" i="18"/>
  <c r="D35" i="18"/>
  <c r="C35" i="18"/>
  <c r="E34" i="18"/>
  <c r="D34" i="18"/>
  <c r="E33" i="18"/>
  <c r="D33" i="18"/>
  <c r="C33" i="18"/>
  <c r="E32" i="18"/>
  <c r="D32" i="18"/>
  <c r="C32" i="18"/>
  <c r="E31" i="18"/>
  <c r="D31" i="18"/>
  <c r="E30" i="18"/>
  <c r="D30" i="18"/>
  <c r="C30" i="18"/>
  <c r="E29" i="18"/>
  <c r="D29" i="18"/>
  <c r="C29" i="18"/>
  <c r="E28" i="18"/>
  <c r="D28" i="18"/>
  <c r="E40" i="17"/>
  <c r="E39" i="17"/>
  <c r="D39" i="17"/>
  <c r="C39" i="17"/>
  <c r="E38" i="17"/>
  <c r="D38" i="17"/>
  <c r="C38" i="17"/>
  <c r="E37" i="17"/>
  <c r="D37" i="17"/>
  <c r="E36" i="17"/>
  <c r="D36" i="17"/>
  <c r="C36" i="17"/>
  <c r="E35" i="17"/>
  <c r="D35" i="17"/>
  <c r="C35" i="17"/>
  <c r="E34" i="17"/>
  <c r="D34" i="17"/>
  <c r="E33" i="17"/>
  <c r="D33" i="17"/>
  <c r="C33" i="17"/>
  <c r="E32" i="17"/>
  <c r="D32" i="17"/>
  <c r="C32" i="17"/>
  <c r="E31" i="17"/>
  <c r="D31" i="17"/>
  <c r="E30" i="17"/>
  <c r="D30" i="17"/>
  <c r="C30" i="17"/>
  <c r="E29" i="17"/>
  <c r="D29" i="17"/>
  <c r="C29" i="17"/>
  <c r="E28" i="17"/>
  <c r="D28" i="17"/>
  <c r="E40" i="16"/>
  <c r="E39" i="16"/>
  <c r="D39" i="16"/>
  <c r="C39" i="16"/>
  <c r="E38" i="16"/>
  <c r="D38" i="16"/>
  <c r="C38" i="16"/>
  <c r="E37" i="16"/>
  <c r="D37" i="16"/>
  <c r="E36" i="16"/>
  <c r="D36" i="16"/>
  <c r="C36" i="16"/>
  <c r="E35" i="16"/>
  <c r="D35" i="16"/>
  <c r="C35" i="16"/>
  <c r="E34" i="16"/>
  <c r="D34" i="16"/>
  <c r="E33" i="16"/>
  <c r="D33" i="16"/>
  <c r="C33" i="16"/>
  <c r="E32" i="16"/>
  <c r="D32" i="16"/>
  <c r="C32" i="16"/>
  <c r="E31" i="16"/>
  <c r="D31" i="16"/>
  <c r="E8" i="3"/>
  <c r="E30" i="16"/>
  <c r="D30" i="16"/>
  <c r="E29" i="16"/>
  <c r="D29" i="16"/>
  <c r="C29" i="16"/>
  <c r="E28" i="16"/>
  <c r="D28" i="16"/>
  <c r="L6" i="3"/>
  <c r="J6" i="3"/>
  <c r="H6" i="3"/>
  <c r="F6" i="3"/>
  <c r="D6" i="3"/>
  <c r="C6" i="3"/>
  <c r="B6" i="3"/>
  <c r="L5" i="3"/>
  <c r="J5" i="3"/>
  <c r="H5" i="3"/>
  <c r="F5" i="3"/>
  <c r="D5" i="3"/>
  <c r="C5" i="3"/>
  <c r="B5" i="3"/>
  <c r="L4" i="3"/>
  <c r="K4" i="3"/>
  <c r="J4" i="3"/>
  <c r="H4" i="3"/>
  <c r="F4" i="3"/>
  <c r="D4" i="3"/>
  <c r="D3" i="3"/>
  <c r="C4" i="3"/>
  <c r="B4" i="3"/>
  <c r="L3" i="3"/>
  <c r="J3" i="3"/>
  <c r="H3" i="3"/>
  <c r="G3" i="3"/>
  <c r="F3" i="3"/>
  <c r="C3" i="3"/>
  <c r="B3" i="3"/>
  <c r="K3" i="3"/>
  <c r="I3" i="3"/>
  <c r="E3" i="3"/>
  <c r="I4" i="3"/>
  <c r="G4" i="3"/>
  <c r="E4" i="3"/>
  <c r="K5" i="3"/>
  <c r="I5" i="3"/>
  <c r="G5" i="3"/>
  <c r="E5" i="3"/>
  <c r="E27" i="10"/>
  <c r="D39" i="10"/>
  <c r="D36" i="10"/>
  <c r="D33" i="10"/>
  <c r="D30" i="10"/>
  <c r="D38" i="10"/>
  <c r="D7" i="3"/>
  <c r="E39" i="10"/>
  <c r="C39" i="10"/>
  <c r="K7" i="3" s="1"/>
  <c r="H7" i="3"/>
  <c r="F7" i="3"/>
  <c r="C7" i="3"/>
  <c r="B7" i="3"/>
  <c r="K6" i="3"/>
  <c r="E38" i="10"/>
  <c r="C38" i="10"/>
  <c r="E37" i="10"/>
  <c r="C37" i="10"/>
  <c r="E36" i="10"/>
  <c r="C36" i="10"/>
  <c r="I7" i="3" s="1"/>
  <c r="E35" i="10"/>
  <c r="C35" i="10"/>
  <c r="E34" i="10"/>
  <c r="C34" i="10"/>
  <c r="E33" i="10"/>
  <c r="C33" i="10"/>
  <c r="G7" i="3" s="1"/>
  <c r="E32" i="10"/>
  <c r="C32" i="10"/>
  <c r="E31" i="10"/>
  <c r="C31" i="10"/>
  <c r="E30" i="10"/>
  <c r="C30" i="10"/>
  <c r="E7" i="3" s="1"/>
  <c r="E29" i="10"/>
  <c r="C29" i="10"/>
  <c r="E28" i="10"/>
  <c r="C28" i="10"/>
  <c r="I6" i="3"/>
  <c r="G6" i="3"/>
  <c r="E6" i="3"/>
</calcChain>
</file>

<file path=xl/sharedStrings.xml><?xml version="1.0" encoding="utf-8"?>
<sst xmlns="http://schemas.openxmlformats.org/spreadsheetml/2006/main" count="554" uniqueCount="163">
  <si>
    <t>CÓDIGO</t>
  </si>
  <si>
    <t>EV-CAL-FO-04</t>
  </si>
  <si>
    <t>VERSIÓN</t>
  </si>
  <si>
    <t>VIGENCIA</t>
  </si>
  <si>
    <t>Página</t>
  </si>
  <si>
    <t>1 de 1</t>
  </si>
  <si>
    <t>NOMBRE DEL INDICADOR</t>
  </si>
  <si>
    <t>LINEA BASE</t>
  </si>
  <si>
    <t>META OBJETIVO</t>
  </si>
  <si>
    <t>INFORMACIÓN PARA LA MEDICIÓN DEL INDICADOR</t>
  </si>
  <si>
    <t>FRECUENCIA</t>
  </si>
  <si>
    <t>RESPONSABLE MEDICIÓN</t>
  </si>
  <si>
    <t>RESPONSABLE ANÁLISIS</t>
  </si>
  <si>
    <t>FUENTE DE INFORMACIÓN</t>
  </si>
  <si>
    <t>FÓRMULA DE CÁLCULO</t>
  </si>
  <si>
    <t>COMPORTAMIENTO INDICADOR</t>
  </si>
  <si>
    <t>Meses</t>
  </si>
  <si>
    <t>ENE</t>
  </si>
  <si>
    <t>FEB</t>
  </si>
  <si>
    <t>MAR</t>
  </si>
  <si>
    <t>ABR</t>
  </si>
  <si>
    <t>MAY</t>
  </si>
  <si>
    <t>JUN</t>
  </si>
  <si>
    <t>JUL</t>
  </si>
  <si>
    <t>AGOT</t>
  </si>
  <si>
    <t>SEPT</t>
  </si>
  <si>
    <t>OCT</t>
  </si>
  <si>
    <t>NOV</t>
  </si>
  <si>
    <t>DIC</t>
  </si>
  <si>
    <t>Dato Numerador</t>
  </si>
  <si>
    <t>Dato Denominador</t>
  </si>
  <si>
    <t>Periodo</t>
  </si>
  <si>
    <t>Ene</t>
  </si>
  <si>
    <t>Feb</t>
  </si>
  <si>
    <t>Mar</t>
  </si>
  <si>
    <t>Abr</t>
  </si>
  <si>
    <t>May</t>
  </si>
  <si>
    <t>Jun</t>
  </si>
  <si>
    <t>Jul</t>
  </si>
  <si>
    <t>Ago</t>
  </si>
  <si>
    <t>Sep</t>
  </si>
  <si>
    <t>Oct</t>
  </si>
  <si>
    <t>Nov</t>
  </si>
  <si>
    <t>Dic</t>
  </si>
  <si>
    <t xml:space="preserve">Requiere Acción Correctiva, Preventiva o de Mejora:                                                      </t>
  </si>
  <si>
    <t>NO:</t>
  </si>
  <si>
    <t>SI</t>
  </si>
  <si>
    <t>MEDICIÓN</t>
  </si>
  <si>
    <t>TIPO DE INDICADOR</t>
  </si>
  <si>
    <t>DEFINICIÓN DEL INDICADOR</t>
  </si>
  <si>
    <t>ACTORES INTERESADOS EN EL RESULTADO</t>
  </si>
  <si>
    <t xml:space="preserve"> </t>
  </si>
  <si>
    <t>UNIDAD DE MEDIDA</t>
  </si>
  <si>
    <t>VIGENCIA DE CUMPLIMENTO</t>
  </si>
  <si>
    <t xml:space="preserve">PLAZO  DE CUMPLIMIENTO </t>
  </si>
  <si>
    <t>META</t>
  </si>
  <si>
    <t>OBJETIVO DEL INDICADOR</t>
  </si>
  <si>
    <t>Notas:</t>
  </si>
  <si>
    <t>INSTRUCTIVO DE LA FICHA DE INDICADORES</t>
  </si>
  <si>
    <t>El formato debe ser diligenciado y firmado por quienes sean los responsables del indicador y sus seguimientos. La ficha contiene las siguientes casillas:</t>
  </si>
  <si>
    <t>El presente formato constituye la referencia de la ficha de indicadores de gestión, ya sean de eficiencia, eficacia, economía, calidad o cualquier otra clasificación</t>
  </si>
  <si>
    <r>
      <rPr>
        <b/>
        <sz val="11"/>
        <color indexed="8"/>
        <rFont val="Arial1"/>
      </rPr>
      <t xml:space="preserve">Nombre del Indicador: </t>
    </r>
    <r>
      <rPr>
        <sz val="11"/>
        <color indexed="8"/>
        <rFont val="Arial1"/>
      </rPr>
      <t xml:space="preserve">Relacione el nombre del indicador teniendo en cuenta lo expuesto en la Guía </t>
    </r>
  </si>
  <si>
    <r>
      <rPr>
        <b/>
        <sz val="11"/>
        <color indexed="8"/>
        <rFont val="Arial1"/>
      </rPr>
      <t>Objetivo del Indicador</t>
    </r>
    <r>
      <rPr>
        <sz val="11"/>
        <color indexed="8"/>
        <rFont val="Arial1"/>
      </rPr>
      <t>: Indique la razón por la cual se genera este indicador, cual es su finalidad, por ejemplo hacer seguimiento, realizar verificación de requisitos, este objetivo debe ir alineado con el nombre y la periodicidad</t>
    </r>
  </si>
  <si>
    <r>
      <rPr>
        <b/>
        <sz val="11"/>
        <color indexed="8"/>
        <rFont val="Arial1"/>
      </rPr>
      <t xml:space="preserve">Tipo de Indicador: </t>
    </r>
    <r>
      <rPr>
        <sz val="11"/>
        <color indexed="8"/>
        <rFont val="Arial1"/>
      </rPr>
      <t>Corresponde a la tipología mencionada en la Guía según la cual se clasifique el indicador</t>
    </r>
  </si>
  <si>
    <r>
      <rPr>
        <b/>
        <sz val="11"/>
        <color indexed="8"/>
        <rFont val="Arial1"/>
      </rPr>
      <t>Línea Base</t>
    </r>
    <r>
      <rPr>
        <sz val="11"/>
        <color indexed="8"/>
        <rFont val="Arial1"/>
      </rPr>
      <t>: datos e información que describe la situación previa a una intervención para el desarrollo, surge de datos históricos donde se revisa el comportamiento del indicador. De no haber línea base se sugiere establecer la misma meta</t>
    </r>
  </si>
  <si>
    <r>
      <rPr>
        <b/>
        <sz val="11"/>
        <color indexed="8"/>
        <rFont val="Arial1"/>
      </rPr>
      <t>Meta Objetivo</t>
    </r>
    <r>
      <rPr>
        <sz val="11"/>
        <color indexed="8"/>
        <rFont val="Arial1"/>
      </rPr>
      <t>: Relacione la meta numérica (en porcentaje o números), el plazo de cumplimiento de la meta general y la vigencia de cumplimiento de esta meta general</t>
    </r>
  </si>
  <si>
    <r>
      <rPr>
        <b/>
        <sz val="11"/>
        <color indexed="8"/>
        <rFont val="Arial1"/>
      </rPr>
      <t>Unidad de Medida</t>
    </r>
    <r>
      <rPr>
        <sz val="11"/>
        <color indexed="8"/>
        <rFont val="Arial1"/>
      </rPr>
      <t>:  Referente para cuantificar la cantidad o tamaño de una variable, puede ser numérica, en porcentaje, fracción, etc.</t>
    </r>
  </si>
  <si>
    <r>
      <rPr>
        <b/>
        <sz val="11"/>
        <color indexed="8"/>
        <rFont val="Arial1"/>
      </rPr>
      <t>Frecuencia:</t>
    </r>
    <r>
      <rPr>
        <sz val="11"/>
        <color indexed="8"/>
        <rFont val="Arial1"/>
      </rPr>
      <t xml:space="preserve"> Hace referencia a la periodicidad con la cual se medirá el indicador, ya sea mensual, bimestral, trimestral, semestral, entre otras</t>
    </r>
  </si>
  <si>
    <r>
      <rPr>
        <b/>
        <sz val="11"/>
        <color indexed="8"/>
        <rFont val="Arial1"/>
      </rPr>
      <t>Meta Vigencia:</t>
    </r>
    <r>
      <rPr>
        <sz val="11"/>
        <color indexed="8"/>
        <rFont val="Arial1"/>
      </rPr>
      <t xml:space="preserve"> Esta puede ser diferente de la Meta Objetivo mencionada debido a que la meta vigencia hace referencia a la frecuencia de medición, pero la meta objetivo puede estar ligada a un programa de gobierno con una frecuencia mayor</t>
    </r>
  </si>
  <si>
    <r>
      <rPr>
        <b/>
        <sz val="11"/>
        <color indexed="8"/>
        <rFont val="Arial1"/>
      </rPr>
      <t xml:space="preserve">Responsable Medición: </t>
    </r>
    <r>
      <rPr>
        <sz val="11"/>
        <color indexed="8"/>
        <rFont val="Arial1"/>
      </rPr>
      <t>Es la persona que se encarga de conseguir la información y diligenciar la ficha</t>
    </r>
  </si>
  <si>
    <r>
      <rPr>
        <b/>
        <sz val="11"/>
        <color indexed="8"/>
        <rFont val="Arial1"/>
      </rPr>
      <t>Responsable Análisis:</t>
    </r>
    <r>
      <rPr>
        <sz val="11"/>
        <color indexed="8"/>
        <rFont val="Arial1"/>
      </rPr>
      <t xml:space="preserve"> Es la persona encargada de con los datos de la ficha, realizar la interpretación de la información, en la mayoría de casos es la misma persona responsable de la medición</t>
    </r>
  </si>
  <si>
    <r>
      <rPr>
        <b/>
        <sz val="11"/>
        <color indexed="8"/>
        <rFont val="Arial1"/>
      </rPr>
      <t xml:space="preserve">Actores Interesados en el Resultado: </t>
    </r>
    <r>
      <rPr>
        <sz val="11"/>
        <color indexed="8"/>
        <rFont val="Arial1"/>
      </rPr>
      <t>Personas o Instituciones que deseen conocer los resultados del indicador, para fines de control o información netamente</t>
    </r>
  </si>
  <si>
    <r>
      <rPr>
        <b/>
        <sz val="11"/>
        <color indexed="8"/>
        <rFont val="Arial1"/>
      </rPr>
      <t>Fuente de Información</t>
    </r>
    <r>
      <rPr>
        <sz val="11"/>
        <color indexed="8"/>
        <rFont val="Arial1"/>
      </rPr>
      <t>: Aquí se debe mencionar las fuentes de todos los datos que permiten el calculo de la formula para llegar al indicador, informes, reportes de estadísticas, entre otras</t>
    </r>
  </si>
  <si>
    <r>
      <rPr>
        <b/>
        <sz val="11"/>
        <color indexed="8"/>
        <rFont val="Arial1"/>
      </rPr>
      <t>Formula de Calculo:</t>
    </r>
    <r>
      <rPr>
        <sz val="11"/>
        <color indexed="8"/>
        <rFont val="Arial1"/>
      </rPr>
      <t xml:space="preserve"> Expresión matemática (generalmente) mediante la cual se muestra la interacción de las variables utilizadas, puede ser una división, multiplicación, suma o una integración de varias operaciones</t>
    </r>
  </si>
  <si>
    <t>GESTIÓN DE CALIDAD</t>
  </si>
  <si>
    <r>
      <t xml:space="preserve">FICHA TÉCNICA DE INDICADORES </t>
    </r>
    <r>
      <rPr>
        <sz val="10"/>
        <rFont val="Arial"/>
        <family val="2"/>
      </rPr>
      <t>DE GESTIÓN</t>
    </r>
  </si>
  <si>
    <t>SEGUIMIENTO 1</t>
  </si>
  <si>
    <t>SEGUIMIENTO 2</t>
  </si>
  <si>
    <t>SEGUIMIENTO 3</t>
  </si>
  <si>
    <t>SEGUIMIENTO 4</t>
  </si>
  <si>
    <t>Nombre del Indicador</t>
  </si>
  <si>
    <t>Meta</t>
  </si>
  <si>
    <t>%Logro</t>
  </si>
  <si>
    <t>Observaciones de la Medición del Indicador</t>
  </si>
  <si>
    <t>PROCESO:  GESTIÓN DOCUMENTAL</t>
  </si>
  <si>
    <t>FACTOR CRITICO DE ÉXITO</t>
  </si>
  <si>
    <t>Análisis/Interpretación de Resultados del Indicador ( Marzo)</t>
  </si>
  <si>
    <t>Análisis/Interpretación de Resultados del Indicador ( Junio )</t>
  </si>
  <si>
    <t>Análisis/Interpretación de Resultados del Indicador ( Septiembre )</t>
  </si>
  <si>
    <t>Análisis/Interpretación de Resultados del Indicador ( Diciembre )</t>
  </si>
  <si>
    <t>%</t>
  </si>
  <si>
    <t xml:space="preserve">Nombre del Proceso </t>
  </si>
  <si>
    <t>x</t>
  </si>
  <si>
    <t xml:space="preserve">Logro </t>
  </si>
  <si>
    <t xml:space="preserve">Frecuencia de medicion </t>
  </si>
  <si>
    <t xml:space="preserve">PROCESO:  </t>
  </si>
  <si>
    <t>Gestión</t>
  </si>
  <si>
    <t>SENTIDO</t>
  </si>
  <si>
    <t>GESTIÓN EDUCATIVA</t>
  </si>
  <si>
    <t>Ascendente</t>
  </si>
  <si>
    <t>GE: GESTION EDUCATIVA</t>
  </si>
  <si>
    <t>Determinar el cumplimiento del Plan de Apoyo al Mejoramiento y de esta manera evidenciar la gestión de la SE en el acompañamiento a los EE.</t>
  </si>
  <si>
    <t xml:space="preserve">04/04/2022
04/07/2022
07/10/2022
30/12/2022
</t>
  </si>
  <si>
    <t>Trimestral</t>
  </si>
  <si>
    <t>Director Técnico de Calidad Educativa</t>
  </si>
  <si>
    <t>(N° Actividades ejecutadas /
Total de Actividades Programadas)*100</t>
  </si>
  <si>
    <t>Ministerio de Educación Nacional, Secretaría de Educacion y Directvios docentes</t>
  </si>
  <si>
    <t>Planilla de Seguimiento PMI</t>
  </si>
  <si>
    <t>(No. De Instituciones Educativas con PMI revisados / No. De IE con PMI Programados)*100</t>
  </si>
  <si>
    <t>GESTION EDUCATIVA</t>
  </si>
  <si>
    <t>Identificar y retroalimentar los proyectos Educativos Institucionales (PEI) de las Instituciones Educativas del Departamento</t>
  </si>
  <si>
    <t>(No. De PEI revisados  / total de establecimientos Educativos Programados) * 100</t>
  </si>
  <si>
    <t>Planilla seguimiento PEI</t>
  </si>
  <si>
    <t>(No. De Instituciones Educativas con proyectos transversales implementados/ No. De Instituciones educativas)</t>
  </si>
  <si>
    <t>Medir el cumplimiento de las Instituciones Educativas en la implementación de Proyectos transversales</t>
  </si>
  <si>
    <t>Medir el acompañamiento a las Instituciones Educativas en los procesos de articulación de Educación Media.</t>
  </si>
  <si>
    <t>Ascedente</t>
  </si>
  <si>
    <t>(No. De acciones de acompañamiento en Articulación de educación media / No. Instituciones educativas programadas)*100</t>
  </si>
  <si>
    <t>Planilla de Seguimiento a los procesos de articulación media</t>
  </si>
  <si>
    <t>Planillas de seguimiento a los PPT</t>
  </si>
  <si>
    <t>Plan de Apoyo al Mejoramiento- PAM</t>
  </si>
  <si>
    <t xml:space="preserve">META PERIODO </t>
  </si>
  <si>
    <t>META PERIODO</t>
  </si>
  <si>
    <t>Verificar el cumplimiento de la actualización de los PMI  de las Instituciones Educativas.</t>
  </si>
  <si>
    <t>Actualización de los PMI de las Instituciones Educativas Oficiales del Departamento de Casanare.</t>
  </si>
  <si>
    <t>Cumplimiento de las actividades planeadas en el Plan de Apoyo al Mejoramiento Educativo de los Establecimientos Educativos Oficiales del Departamento de Casanare</t>
  </si>
  <si>
    <t>Cumplimiento en la ejecución de los Proyectos Pedagogicos Transversales implementados en los Establecimientos Educativos Oficiales focalizados.</t>
  </si>
  <si>
    <t>Cumplimiento de los PEI revisados de los Estabecimientos Educativos oficiales del Departamento de Casanare</t>
  </si>
  <si>
    <t xml:space="preserve"> Fortalecimiento a la articulación de la Educación Media de los Establecimientos Educativos oficiales del Departamento de Casanare.</t>
  </si>
  <si>
    <t>Establecimiento Educativos Oficiales del Departamento de Casanare con Proyectos Transversales Implementados.</t>
  </si>
  <si>
    <t>Establecimientos Educativos Oficiales del Departamento de Casanare con PMI verificados.</t>
  </si>
  <si>
    <t>Cumplimiento del Plan de Apoyo al Mejoramiento de los Establecimientos Educativos Oficiales del Departamento de Casanare.</t>
  </si>
  <si>
    <t>Ministerio de Educación Nacional, Secretaría de Educación y Directvios docentes</t>
  </si>
  <si>
    <t>Cumplimiento del fortalecimiento a la articulación de la Educación Media de los Establecimientos Educativos oficiales del Departamento de Casanare.</t>
  </si>
  <si>
    <t>Establecimientos Educativos Oficiales del Departamento de Casanare con PEI revisados</t>
  </si>
  <si>
    <t>X</t>
  </si>
  <si>
    <t xml:space="preserve">Se verifico el cumplimiento de la actualización de los PMI, retroalimentado su formulación que imp´lica su fortalecimiento, en las Instituciones Educativas: Las Mercedes,Pore: Rafael Uribe Uribe, San Juan de los Llanos de Paz de Ariporo, Pozo Petrolero de Trinidad, Arturo Salazar Mejia - Támara, Tauramena: El Llano, El Cusiana; Manuel Elkin Patarroyo de Sabanalarga, San Agustin-Villanueva;  De Mani: Gaviotas y Luis Enrique Baron Leal;  El Algarrobo de Orocué. y dos (2) I.E indígenas. </t>
  </si>
  <si>
    <t xml:space="preserve"> Se realizó acompañamiento por medio de mesas técnicas y Talleres, para formular, implememtar y ejecutar los seis Proyectos Pedagógicos Transversales con los diferentes docentes, generando compromisos en la retroalimentación de cada uno de los PPT, de 30 I.E programadas en el 2022 en 12 Municipios, se impactaron las siguientes IE: -  Durante el primer trimestre del 2022, de las 30 I.E focalizadas se han capacitado 234 docentes, de 4 municipios y 5 I.E, así:  AGUAZUL: La Turua, Camilo Torres Restrepo.   TÁMARA: Arturo Salazar Mejía. PORE: Rafaél Uribe Uribe. VILLANUEVA: Fabio Riveros, y se atendieron a 237 docentes.</t>
  </si>
  <si>
    <t>De las 31 actividades contempaldas en el Plan de Apoyo al Mejoramiento-PAM , programadas para el primer trimestre del 2022, se avanzó en la ejecución de 27 actividades que corresponde al cumplimiento del 87% de lo programado.   De los indicadores contemplados relevantes para el PAM, y de acuerdo al seguimiento establecido, en general se logró un avance del 17% tanto para el Proyecto Educativo Institucional- PEI, Plan de Mejoramiento Institucional- PMI, y Proyectos Pedagógicos Transversales-PPT.    Entre los procesos más consolidados se encuentran el  Acompañamiento a los Establecimientos Educativos y su gestión escolar aunado al compónente de evalauación interna y externa .</t>
  </si>
  <si>
    <t xml:space="preserve">Se vienen realizando las respectivas retroalimentaciones del PEI y a su vez el fortalecimiento de losmismos, así como identificando las necesidades de cada uno de los documentos,  en 12  Instituciones Educativas: Las Mercedes,Pore: Rafael Uribe Uribe, San Juan de los Llanos de Paz de Ariporo, Pozo Petrolero de Trinidad, Arturo Salazar Mejia - Támara, Tauramena: El Llano, El Cusiana; Manuel Elkin Patarroyo de Sabanalarga, San Agustin-Villanueva;  De Mani: Gaviotas y Luis Enrique Baron Leal;  El Algarrobo de Orocué.  En 2do trimestre, de 20 I.E se atendieron 16 I.E:  AGUAZUL: I.E Cupiagua , La Turua. HATOCOROZAL: Bonifacio Gutiérrez, Horacio Perdómo, Luis Hernández Vargas, Simón Bolivar  el Chire.  MANÍ: I.E San José de la Poyata, Luis E Barón Leal.  MONTERREY: I.E Diversificado de M, Normal Superior de Mrey. NUNCHIA: Salvador Camacho Roldán, El Pretexto.  TÁMARA: Victor Gómez Corredor. TAURAMENA: Siglo XXI.  TRINIDAD: Técnico Integrado de Trinidad. </t>
  </si>
  <si>
    <r>
      <t xml:space="preserve">Notas: </t>
    </r>
    <r>
      <rPr>
        <sz val="10"/>
        <color indexed="8"/>
        <rFont val="Arial"/>
        <family val="2"/>
      </rPr>
      <t>Aunque se cumplió con la meta programada, frente a lo ejecutado. Para el cumplimento de éste indicador se equiere más talento humano de apoyo para alcanzar la meta total del cuatrienio establecida en el Palan de Desarrollo.</t>
    </r>
  </si>
  <si>
    <t>Se vienen realizando las respectivas retroalimentaciones del PEI y a su vez el fortalecimiento de losmismos, así como identificando las necesidades de cada uno de los documentos.   En 2do trimestre, de 20 I.E se atendieron 18 ( en cuales se incluyen 2 de resguardos indígenas) I.E:  AGUAZUL: I.E Cupiagua , La Turua. HATOCOROZAL: Bonifacio Gutiérrez, Horacio Perdómo, Luis Hernández Vargas, Simón Bolivar  el Chire.  MANÍ: I.E San José de la Poyata, Luis E Barón Leal.  MONTERREY: I.E Diversificado de M, Normal Superior de Monterrey. NUNCHIA: Salvador Camacho Roldán, El Pretexto.  TÁMARA: Victor Gómez Corredor. TAURAMENA: Siglo XXI.  TRINIDAD: Técnico Integrado de Trinidad.  Es significativo que al indicador de los PEI revisados se suma la A.T integral orientada a PEC  indígenas de 6  I.E.. obteniendo un 33% de alcance en el segundo trimestre, el cual se adiciona al 27% de lo alcanzado en el reso de las demás I.E, y que sumado y al sacar la media estadística nos proporciona un  resultado de 30% .</t>
  </si>
  <si>
    <t>Notas: El seguimiento, monitoreo y evaluación se realizó  al comportamiento de los indicadores y cumplimiento de metas en el tiempo que corresponde al 30 de junio de 2022,  y de acuerdo a la información que se sumistre de las actividades que se vienen realizando para el segundo semestre, se analizará si es necesario asumir correccciones al proceso del PAM.</t>
  </si>
  <si>
    <t xml:space="preserve">Se vienen realizando las respectivas retroalimentaciones de los planes de mejoramiento institucional-PMI.  En 2do trimestre, de 22 I.E se atendieron 16 I.E:  AGUAZUL: I.E Cupiagua , La Turua. HATOCOROZAL: Bonifacio Gutiérrez, Horacio Perdómo, Luis Hernández Vargas, Simón Bolivar  el Chire.  MANÍ: I.E San José de la Poyata, Luis E Barón Leal.  MONTERREY: I.E Diversificado de M, Normal Superior de Mrey. NUNCHIA: Salvador Camacho Roldán, El Pretexto.  TÁMARA: Victor Gómez Corredor. TAURAMENA: Siglo XXI.  TRINIDAD: Técnico Integrado de Trinidad.                                               </t>
  </si>
  <si>
    <t xml:space="preserve"> En el 3er Trimestre se vienen realizando las respectivas retroalimentaciones de los planes de mejoramiento institucional-PMI. De 18 I.E se revisaron  21  PMI.   Aguazul: Jorge E.Gaitán, Camilo Torres R,  San Agustin , Luis María Jiménez.  Chámeza:José Antonio Galán; HatoCorozal: Puerto Colombia, Antonio Martínez Delgado, Carlos Lleras Restrepo;  La Salina: Jorge E.Gaitán;     Maní: Camilo Torres; Nunchía: Antonio Nariño; Paz de Ariporo: Sagrado Corazón;  Sácama: Antonio Nariño;     Sabanalarga:  Jorge E.Gaitán ; San Luis de Palenque:   Francisco Lucea;  Tauramena: José María Cordoba, Cusiana y CRIET; Trinidad:  Campestre Brisas del Pauto, Rafael Garcia Herreros y Santa Irene.  Se alcanzó el 30% de la ejecución física.        </t>
  </si>
  <si>
    <t>De las 31 actividades contempaldas en el Plan de Apoyo al Mejoramiento-PAM , programadas para el tercer trimestre del 2022, ( se desagregaron para realizar un mejor monitoreo y seguimiento A los indicadores de PMI, educación media, primera infancia e indígenas.  Se avanzó en la ejecución de 26 actividades que corresponde al cumplimiento del 84% de lo programado.   De los indicadores contemplados relevantes para el PAM, y de acuerdo al seguimiento establecido, en general se logró un avance para el Proyecto Educativo Institucional- PEI del 32%, Plan de Mejoramiento Institucional- PMI el 30%, y Proyectos Pedagógicos Transversales-PPT el 43%.    Entre los procesos más consolidados se encuentran el  Acompañamiento a los Establecimientos Educativos y su gestión escolar junto con el fortalecimiento de la educación media técnica en articulación con los diferentes niveles educativos en un 84%,  aunado al compónente de evaluación interna y externa que mantiene su dinámica de cumplimiento en relación con la gestión de la evaluación educativa. Se requiere fortalecer el componente de bilinguismo, fortalecimiento a la afrocolombianidad, estrategia  ESCUELA DE PADRES con enfoque de prevención,  violencia de género, equidad, derechos de la mujer y habilidades para vida.</t>
  </si>
  <si>
    <t xml:space="preserve"> En IV Trimestre  de 17  se atendieron 16 I.E programadas :   Aguazul: León de Greiff. ;      Maní: Jesús Bernal Pinzón;  Paz de Ariporo: Simón Bolivar, Francisco José de Caldas, Técnico Industrial El Palmar, Juan José Rondón, ITENCA, Nuestra Señora de Manare;  Pore: El Banco, Antonio Nariño;      Villanueva: Ezequiel Moreno y Díaz, Fabio Riveros, Nuesrta Señora de Los Dolores de Manare;    Recetor: Fernando Rodríguez;    Orocué: La Inmaculada, Luis Carlos Galán Sarmiento. Logrando un 23% de atención de lo programado en el 4to trimestre.</t>
  </si>
  <si>
    <t xml:space="preserve">      Durante el III Trimestre se realizaron acompañamientos por medio de mesas técnicas y Talleres, para formular, implememtar y ejecutar los seis Proyectos Pedagógicos Transversales con los diferentes docentes, generando compromisos en la retroalimentación de cada uno de los PPT.    además de capacitar a  293 docentes en los 6 PPT,logrando un 43,3% de ejecución física igual a 13 I.E atendidas:  En el III Trimestre se cumplió con la meta programada,  además de capacitar a  293 docentes en los 6 PPT,logrando un 43,3% de ejecución física igual a 13 I.E atendidas, así: Paz de Ariporo: ITEIPA, Sagrado Corazón, Nuestra Señora de Manare;  Pore: El Banco; Támara:  Centro indígena Siúkaro, Victor Gómez Corredor; Tauramena:  I.E del Llano, José María Cordoba, CRIETy Siglo XXI;  Trinidad: I.E Integrado, Brisas del Pauto, Santa Irene.</t>
  </si>
  <si>
    <t xml:space="preserve">  Durante el IV Trimestre se realizaron acompañamientos por medio de mesas técnicas y Talleres, para formular, implememtar y ejecutar los seis Proyectos Pedagógicos Transversales con los diferentes docentes, generando compromisos en la retroalimentación de cada uno de los PPT.   En el IV Trimestre se cumplió con la meta programada de  9 I.E, se atendieron 11 I.E  de  8 municipios y se capacitaron 54 docentes en los 6 PPT, asi: Hato Corozal ( Antonio Martínez Delgado), Maní ( Gaviotas); Nunchía (Las Mercedes); Orocué( Luis Carlos Galán Srmiento);  Paz de Ariporo ( Francisco José de Caldas, ITENCA, San Juan de Los LLANOS);  Pore: Antonio Nariño; Recetor ( Fernando Rodríguez Martínez);  Tauramena:   José María Cordoba.  Se obtuvo un 37% de cumplimiento.</t>
  </si>
  <si>
    <t xml:space="preserve">Se vienen realizando las respectivas retroalimentaciones del PEI y a su vez el fortalecimiento de los mismos, así como identificando las necesidades de cada uno de los documentos. En IV Trimestre se atendieron 16 I.E programadas :   Aguazul: León de Greiff. ;      Maní: Jesús Bernal Pinzón;  Paz de Ariporo: Simón Bolivar, Francisco José de Caldas, Técnico Industrial El Palmar, Juan José Rondón, ITENCA, Nuestra Señora de Manare;  Pore: El Banco, Antonio Nariño;      Villanueva: Ezequiel Moreno y Díaz, Fabio Riveros, Nuesrta Señora de Los Dolores de Manare;    Recetor: Fernando Rodríguez;    Orocué: La Inmaculada, Luis Carlos Galán Sarmiento.  En relación con los PEC,  en el IV trimestre se continuo el  trabajo de seguimiento a los PEC en las 4 I.E indpigenas: Murewom Wayuri, Lisa Maneni, Alegaxu, IEA Pudi, Yamotsinemu y Siukaro.     En total se retroalimentaron 17 I.E , que corresponde al 25% de la meta 69 de la vigencia 2022.   </t>
  </si>
  <si>
    <t>Se vienen realizando las respectivas retroalimentaciones del PEI y a su vez el fortalecimiento de los mismos, así como identificando las necesidades de cada uno de los documentos.  En el 3er Trimestre de 17 I.E (+ una indígena) se atendieron 22  con la revisión de PEI ( en los cuales se incluyen 1 de resguardos indígenas) :   Aguazul: Jorge E.Gaitán, Camilo Torres R,  San Agustin , Luis María Jiménez.  Chámeza:José Antonio Galán; HatoCorozal: Puerto Colombia, Antonio Martínez Delgado, Carlos Lleras Restrepo;  La Salina: Jorge E.Gaitán;     Maní: Camilo Torres; Nunchía: Antonio Nariño; Paz de Ariporo: Sagrado Corazón;  Sácama: Antonio Nariño;     Sabanalarga:  Jorge E.Gaitán ; San Luis de Palenque:   Francisco Lucea;        Tauramena: José María Cordoba, Cusiana y CRIET; Trinidad:  Campestre Brisas del Pauto, Rafael Garcia Herreros y Santa Irene.   Al indicador de los PEI revisados que alcanzó un 33% de ejecución, se suma la A.T integral orientada a un(1) PEC  indígenas de 6  I.E con 17% de ejecución  que sumado y al sacar la media estadística nos proporciona un  resultado de 32% .   Es de resaltar que adicional a la revisión de los PEI, se fortaleció el seguimiento en 6 I.E al proceso de implementación del Decreto 1421 de 2017(educación inclusiva) de la política de inclusión teniedo en cuenta las herramientas establecidas para el análisis del Plan Integral de Ajuste Razonable-PIAR,caracterizaciones pedagógicas, ajustes curriculares a la inclusión y el Diseño Universal del Aprendizaje-DUA. Municipios e Instituciones educativas intervenidas:Trinidad: Campestre Brisas del Pauto, Rafael Garcia Herreros, Santa Irene; Nunchia: Antonio Nariño; Paz Ariporo: Sagrado Corazón.</t>
  </si>
  <si>
    <t>Se realizo acompañamiento a las siguientes quince (15) IE: Arturo Salazar Mejia, Antonio Nariño, Camilo Torres, Cupiagua, Del Llano, Cusiana, Gaviotas, José Antonio Galán, Las Mercedes, Luis Carlos Galán Sarmiento, El Pretexto, Siglo XXI, El Algarrobo, Inmaculada, La Turua; en las cuales se atendieron 645 estudiantes de los grados  10° y 11°, trabajando la tematica Orientación vocacional desde la perspectiva de la construcción de los proyectos de vida y 32 Docentes y Directivos Docentes en la temática Revisión de Proyectos educativos institucionales y plan de mejora de los mismos.   Paralelamente al proceso de orientación vocacional y curricular se ha logrado la articulación de 43 instituciones educativas al programa de Doble Titulación con el SENA, logrando obtener una matrícual total de 4.342 estudiantes (de los grados 10° y 11°).</t>
  </si>
  <si>
    <t>Se realizo acompañamiento a 20 instituciones educativas más, incrementando la orientación vocacional con 1649 estudiantes para una cantidad  total de cubrimiento de  2.394 estudiantes de los grados 10° y 11°del total de 4915 estipulados en el proyecto de la media,  y a 30 docentes en orientación curricular ( de un total de 44).  El indicador para Orientación socio vocacional viene cumpliendo con el 54% de lo programado.      Complemetario al indicador, en el segundo trimestre de 2022, después de realizar el seguimiento y monitoreo  al convenio interinstitucional celebrado entre el departamento de Casanare y el SENA, al proceso de la matrícula de estudiantes de los grados 10° y 11° de las instituciones educativas de la educación media, articulados a los programas de Doble Titulación en la actual vigencia, y hacer un análisis comparativo entre la información suministrada por el SENA y los datos de matrícula registrada en el Sistema Integrado de Matrícula – SIMAT a corte del 16 de junio de 2022, verificado con las instituciones educativas, de 18 municipios, se logró obtener la depuración de datos y establecer que, contamos con un total de 3.909 estudiantes aprendices, de los cuales  2.292  pertenecen al grado 10° y 1.617 al grado 11°. De acuerdo a la media estadístadística para el indicador de estudiantes con doble titulación se esta cumpliendo con el 100%.</t>
  </si>
  <si>
    <t xml:space="preserve"> En el 3erTrimestre se dió orientación vocacional  por medio de talleres en 16 I.E, así:   I.E. Aguazul:San Agustín,   Camilo Torres;     Hato Corozal: Bonifacio Gutierrez, Puerto Colombia; Maní: Camilo Torres Restrepo, Gaviotas;  Nunchía: Antonio Nariño:  Paz de Ariporo:I.E Técnico Industrial el Palmar ITEIPA, Simón Bolivar-Montañas del Totumo, San Juan de los Llanos-Guamas, Nuestra Señora de Manare, Sagrado Corazón. Pore: Antonio Nariño; Sabanalarga: Jorge Eliecer Gaitán ; Tauramena: I.E del Llano;  Villanueva: Ezequiel Moreno y Díaz.; incrementando la orientación vocacional en  1.264 estudiantes más de los grados 10° y 11°del total de 4915 estipulados en el proyecto de la media,  y a 33 docentes en orientación curricular.  El indicador para establecimientos educativos fortalecidos en la diferentes modalidades de educación media viene cumpliendo con el 40,92% de lo programado.     También Complemetario al presente indicador, en el tercer  trimestre, después de realizar el seguimiento y monitoreo  al convenio interinstitucional celebrado entre el departamento de Casanare y el SENA, al proceso de la matrícula de estudiantes de los grados 10° y 11° de las instituciones educativas de la educación media, articulados a los programas de Doble Titulación en la actual vigencia, verificado con las instituciones educativas, de 18 municipios, se logró establecer que, contamos con un total de 3.744 estudiantes aprendices, de los cuales  2.127  pertenecen al grado 10° y 1.617 al grado 11°. De acuerdo a la media estadístadística para los indicadores de estudiantes con doble titulación,  así como establecimiento educativos con doble titulación, se esta cumpliendo con el 98,58%.</t>
  </si>
  <si>
    <r>
      <t xml:space="preserve">Notas:  </t>
    </r>
    <r>
      <rPr>
        <sz val="9"/>
        <color indexed="8"/>
        <rFont val="Arial"/>
        <family val="2"/>
      </rPr>
      <t xml:space="preserve">De acuerdo a la media estadístadística de la sumatoria de subindicadores (estudiantes con doble titulación,  y establecimiento educativos con doble titulación), se esta cumpliendo con el 99% durante la actual vigencia.       Y aunque para el indicador:  50 Establecimientos educativos fortalecidos en la diferentes modalidades de educación, se logró el 100%, en el 4to trimestre, para la sumatoria integral y calculo de la media de los subindicadores del proceso se alcanzó un 97 % durante el 2022 .     </t>
    </r>
  </si>
  <si>
    <t xml:space="preserve"> En el IV Trimestre se hizo cubrimiento por medio de talleres a 10 I.E,  de 7 municipios , así:   Paz de ariporo:  IE. Juan José Rondón, Técnico Industrial el Palmar, San Juan de los Llanos;  IE Simón Bolívar de Hato Corozal; IE Jorge Eliecer Gaitán , IE San Agustín de Aguazul; Las Mercedes, de Nunchia, IE Jesús Bernal Pinzón de Maní; IE Jorge Eliecer Gaitán de Sabanalarga;  IE José María Córdoba de Tauramena; incrementando la orientación vocacional en 900 estudiantes más de los grados 10° y 11°.  Al finalizar la vigencia, se logró  dar orientación vocacional  a un total  de 4.458 estudiantes  que corresponde al 91% , frente a lo programado (4,915)   y  a 95 docentes    El indicador para establecimientos educativos fortalecidos en la diferentes modalidades de educación media cumplió con el 100% de lo programado. Tambien en el IV trimestre, se fortalecieron las modalidades de la educación media técnica con la tranferencia de recursos qe se hicieron a trece (13) instituciones educativas del departamento para la adquidición de herramientas y elementos básicos que  permitan fortalecer el desarrollo de las actividades de aprendizaje que adelantan los estudiantes.  Complementario al presente indicador, en el tercer  trimestre, después de realizar el seguimiento y monitoreo  al convenio interinstitucional celebrado entre el departamento de Casanare y el SENA, al proceso de la matrícula de estudiantes de los grados 10° y 11° de las instituciones educativas de la educación media, articulados a los programas de Doble Titulación en la actual vigencia, verificado con las instituciones educativas, de 18 municipios, se logró establecer que aproximadamente a la fecha, contamos con un total de 3.744 estudiantes aprendices, de los cuales  2.196  pertenecen al grado 10° y 1.548 al grado 11°. De acuerdo a la media estadístadística para los indicadores de estudiantes con doble titulación,  así como establecimiento educativos con doble titulación, se esta cumpliendo con el 98,58%.    Se pudo observar que se viene presentando un problema de deserción y de retiro voluntario de estudiantes de los programas de formación SENA. Así se este cumpliendo con la meta 2022 que corresponde a 1.200 estudiantes que reciben doble titulación en el mes de diciembre.    En resumén, para el presente idicador se tuvo encuenta la cantidad total de 50 instituciones educativas atendidas para orientación vocacional y articulación hacia la doble titulación, y analizada la sumatoria de los 4 trimestres genera un resultado promedio de logro del 89, 5%</t>
  </si>
  <si>
    <r>
      <t>De las 31 actividades contempaldas en el Plan de Apoyo al Mejoramiento-PAM , programadas para el segundo trimestre del 2022, ( se desagregaron para realizar un mejor monitoreo y seguimiento A los indicadores de PMI, educación media, primera infancia e indígenas.  Se avanzó en la ejecución de 28 actividades que corresponde al cumplimiento del 87% de lo programado.   De los indicadores contemplados relevantes para el PAM, y de acuerdo al seguimiento establecido, en general se logró un avance para el Proyecto Educativo Institucional- PEI del 30%, Plan de Mejoramiento Institucional- PMI el 23%, y Proyectos Pedagógicos Transversales-PPT el 33</t>
    </r>
    <r>
      <rPr>
        <sz val="9"/>
        <color theme="1"/>
        <rFont val="Arial"/>
        <family val="2"/>
      </rPr>
      <t>%</t>
    </r>
    <r>
      <rPr>
        <sz val="9"/>
        <color indexed="8"/>
        <rFont val="Arial"/>
        <family val="2"/>
      </rPr>
      <t xml:space="preserve">.    Entre los procesos más consolidados se encuentran el  Acompañamiento a los Establecimientos Educativos y su gestión escolar junto con el fortalecimiento de la educación media técnica en articulación con los diferentes niveles educativos,  aunado al compónente de evaluación interna y externa que mantiene su dinámica de cumplimiento en relación con la gestión de la evaluación educativa . </t>
    </r>
  </si>
  <si>
    <r>
      <t xml:space="preserve">Notas:    </t>
    </r>
    <r>
      <rPr>
        <sz val="10"/>
        <color indexed="8"/>
        <rFont val="Arial"/>
        <family val="2"/>
      </rPr>
      <t xml:space="preserve">En resumen, el PAM  durante el año 2022 alcanzo un 87.09% del cumplimiento de las metas aquí establecidas. </t>
    </r>
  </si>
  <si>
    <r>
      <t xml:space="preserve">De las 31 actividades contempaldas en el Plan de Apoyo al Mejoramiento-PAM , programadas para el cuarto trimestre del 2022, continuaron desagregadas para realizar un mejor monitoreo y seguimiento a los indicadores de PMI, educación media, primera infancia, indígenas y Tecnologías d ela información y la counicación -TIC.  Se avanzó en la ejecución de 27 actividades que corresponde al cumplimiento del </t>
    </r>
    <r>
      <rPr>
        <sz val="9"/>
        <rFont val="Arial"/>
        <family val="2"/>
      </rPr>
      <t>87</t>
    </r>
    <r>
      <rPr>
        <sz val="9"/>
        <color indexed="8"/>
        <rFont val="Arial"/>
        <family val="2"/>
      </rPr>
      <t>% de lo programado.   De los indicadores de gestión educativa contemplados, relevantes para el PAM durante el 4to trimestre, y de acuerdo al seguimiento establecido, en general se logró un avance para el Proyecto Educativo Institucional- PEI del 25%, Plan de Mejoramiento Institucional- PMI el 23%,  Proyectos Pedagógicos Transversales-PPT el 37% y educación media el 100% .    Entre los procesos más consolidados se encuentran el  Acompañamiento a los Establecimientos Educativos y su gestión escolar junto con el fortalecimiento de la educación media técnica en articulación con los diferentes niveles educativos en un 100%,  aunado al compónente de evaluación interna y externa que mantiene su dinámica de cumplimiento en relación con la gestión de la evaluación educativa.        Se requiere fortalecer desde la  parte financiera las actividades de metas-indicadores de bajos resultados,  relacionados así: 1) 69 Manuales de convivencia escolar revisados y resignificado acorde al sistema Nacional de convivencia escolar/100 =  logro 15% (6);   2)  69 EE con la Estrategia implementada  Escuela de padres con enfoque de prevención,  violencia de género, equidad, derechos de la mujer y habilidades para vida./100 = 26% ( 18).   3)   60 EE con Estrategia de BILINGUISMO implementada/100 =2% ( 1);  4) 6  mallas curriculares formuladas en los proyectos etnoeducativos comunicativas comunitarios. Junto con materiales didácticos y pedagógicos de apoyo construidos en relación con el sistema educativo índigena propio. SEP =0% (6) y (3)</t>
    </r>
  </si>
  <si>
    <r>
      <t>Notas:</t>
    </r>
    <r>
      <rPr>
        <sz val="9"/>
        <color indexed="8"/>
        <rFont val="Arial"/>
        <family val="2"/>
      </rPr>
      <t xml:space="preserve"> Las retroalimentaciones se hicieron sobre revisiones de 69 I.E  y no sobre 63 inicialmente contempladas.  Igualmente, la meta e indicador establecidos en el PDD para fortalecimiento de los PEI fue sobre  52.300 Personas beneficiadas. En resumen, aunque los logros alcanzados en promedio de los cuatro trimestres para el 2022 para el indicador de los PEI revisados es del 100%, no se pudo medir los impactos sobre verificación de PEI resignificados.</t>
    </r>
  </si>
  <si>
    <r>
      <t xml:space="preserve">Notas: </t>
    </r>
    <r>
      <rPr>
        <sz val="10"/>
        <color indexed="8"/>
        <rFont val="Arial"/>
        <family val="2"/>
      </rPr>
      <t xml:space="preserve">Se logro un 94% de alcance de la meta del indicador de estableciminetos educativos con PMI revisados más no verificados y en consistencia con el PMI. </t>
    </r>
  </si>
  <si>
    <t xml:space="preserve"> Se realizó acompañamiento por medio de mesas técnicas y Talleres, para formular, implememtar y ejecutar los seis Proyectos Pedagógicos Transversales con los diferentes docentes, generando compromisos en la retroalimentación de cada uno de los PPT.    En el II Trimestre,  además de capacitar a  179 docentes en los 6 PPT,    se superó la meta programada, de 8 Instituciones educativas  se atendieron 12 I.E:  Hatocorozal:I.E Puerto Colombia, I.E Luis Hernández Vargas . Aguazul: I.E Cupiagua. Monterrey: I.E Técnico Diversificado.  TAURAMENA: I.E El Cusiana.  TRINIDAD: Pozo Petrolero, Rafaél Garcia Herreros . San Luis de Palenque: Francisco Lucea.  VILLANUEVA: I.E San Agustín, Ezequiel Moreno y Díaz, Nuestra Señora de los Dolores de Manare. Se avanzó en un 33% de la meta sobre 30 I.E programadas </t>
  </si>
  <si>
    <r>
      <t>Notas:</t>
    </r>
    <r>
      <rPr>
        <sz val="9"/>
        <color indexed="8"/>
        <rFont val="Arial"/>
        <family val="2"/>
      </rPr>
      <t xml:space="preserve"> La meta e indicador en el PDD establece que al 2023, en 69 establecimientos educativos se fortalezcan los programas pedagógicos transversales (educación ambiental, educación para la sexualidad y construcción de la ciudadanía, cátedra de la paz, afianzamiento de la cultura llanera, cultura del emprendimiento, educación para el ejercicio de los derechos humanos, convivencia escolar, movilidad segura, educación económica y financiera, promoción de estilos de vida saludable). Las A.T  se realizaron para la cantidad programada en el 2022, igual a 30 I.E, de acuerdo a los recursos financieros orientados en el presupuesto. Partiendo de lo anterior, los logros alcanzados al cuatro trimestre del 2022, sobre la atención de 30 I.E  fué del 100%, pero realmente para el indicador de cubrimiento de los PPT en 69 establecimientos, el alcance es de 43,47% . Se requiere mayor apoyo financiero para la realización de la A.T que alcancen a cubrir las actividades requeridas para PPT y cumplir con la meta </t>
    </r>
  </si>
</sst>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indexed="8"/>
      <name val="Arial1"/>
    </font>
    <font>
      <sz val="10"/>
      <color indexed="8"/>
      <name val="Arial1"/>
    </font>
    <font>
      <b/>
      <sz val="11"/>
      <color indexed="8"/>
      <name val="Arial1"/>
    </font>
    <font>
      <sz val="11"/>
      <color indexed="8"/>
      <name val="Arial1"/>
    </font>
    <font>
      <sz val="10"/>
      <color indexed="8"/>
      <name val="Arial"/>
      <family val="2"/>
    </font>
    <font>
      <b/>
      <sz val="10"/>
      <color indexed="8"/>
      <name val="Arial"/>
      <family val="2"/>
    </font>
    <font>
      <sz val="10"/>
      <color theme="0"/>
      <name val="Arial"/>
      <family val="2"/>
    </font>
    <font>
      <sz val="10"/>
      <name val="Arial"/>
      <family val="2"/>
    </font>
    <font>
      <sz val="10"/>
      <color indexed="18"/>
      <name val="Arial"/>
      <family val="2"/>
    </font>
    <font>
      <b/>
      <sz val="10"/>
      <color indexed="12"/>
      <name val="Arial"/>
      <family val="2"/>
    </font>
    <font>
      <sz val="10"/>
      <color rgb="FFFF0000"/>
      <name val="Arial"/>
      <family val="2"/>
    </font>
    <font>
      <b/>
      <sz val="11"/>
      <color theme="1"/>
      <name val="Tahoma"/>
      <family val="2"/>
    </font>
    <font>
      <b/>
      <sz val="9"/>
      <color theme="1"/>
      <name val="Arial"/>
      <family val="2"/>
    </font>
    <font>
      <sz val="8"/>
      <color theme="1"/>
      <name val="Tahoma"/>
      <family val="2"/>
    </font>
    <font>
      <sz val="8"/>
      <name val="Tahoma"/>
      <family val="2"/>
    </font>
    <font>
      <b/>
      <sz val="11"/>
      <color rgb="FFFF0000"/>
      <name val="Arial1"/>
    </font>
    <font>
      <b/>
      <sz val="10"/>
      <color rgb="FF000000"/>
      <name val="Arial"/>
      <family val="2"/>
    </font>
    <font>
      <b/>
      <sz val="11"/>
      <color indexed="8"/>
      <name val="Arial"/>
      <family val="2"/>
    </font>
    <font>
      <sz val="9"/>
      <color indexed="8"/>
      <name val="Arial"/>
      <family val="2"/>
    </font>
    <font>
      <sz val="9"/>
      <name val="Arial"/>
      <family val="2"/>
    </font>
    <font>
      <b/>
      <sz val="9"/>
      <color indexed="8"/>
      <name val="Arial"/>
      <family val="2"/>
    </font>
    <font>
      <sz val="9"/>
      <color theme="1"/>
      <name val="Arial"/>
      <family val="2"/>
    </font>
  </fonts>
  <fills count="10">
    <fill>
      <patternFill patternType="none"/>
    </fill>
    <fill>
      <patternFill patternType="gray125"/>
    </fill>
    <fill>
      <patternFill patternType="solid">
        <fgColor indexed="29"/>
        <bgColor indexed="45"/>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45"/>
      </patternFill>
    </fill>
    <fill>
      <patternFill patternType="solid">
        <fgColor theme="8" tint="0.59999389629810485"/>
        <bgColor indexed="64"/>
      </patternFill>
    </fill>
    <fill>
      <patternFill patternType="solid">
        <fgColor rgb="FF92D050"/>
        <bgColor indexed="64"/>
      </patternFill>
    </fill>
    <fill>
      <patternFill patternType="solid">
        <fgColor theme="0"/>
        <bgColor indexed="45"/>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bottom/>
      <diagonal/>
    </border>
    <border>
      <left style="thin">
        <color indexed="64"/>
      </left>
      <right style="hair">
        <color indexed="8"/>
      </right>
      <top/>
      <bottom/>
      <diagonal/>
    </border>
    <border>
      <left style="hair">
        <color indexed="8"/>
      </left>
      <right style="hair">
        <color indexed="8"/>
      </right>
      <top/>
      <bottom/>
      <diagonal/>
    </border>
    <border>
      <left style="hair">
        <color indexed="8"/>
      </left>
      <right style="thin">
        <color indexed="64"/>
      </right>
      <top/>
      <bottom/>
      <diagonal/>
    </border>
    <border>
      <left/>
      <right/>
      <top style="hair">
        <color indexed="8"/>
      </top>
      <bottom/>
      <diagonal/>
    </border>
    <border>
      <left/>
      <right style="hair">
        <color indexed="8"/>
      </right>
      <top style="thin">
        <color indexed="64"/>
      </top>
      <bottom/>
      <diagonal/>
    </border>
    <border>
      <left/>
      <right style="hair">
        <color indexed="8"/>
      </right>
      <top/>
      <bottom style="hair">
        <color indexed="8"/>
      </bottom>
      <diagonal/>
    </border>
    <border>
      <left/>
      <right style="thin">
        <color indexed="64"/>
      </right>
      <top/>
      <bottom style="hair">
        <color indexed="8"/>
      </bottom>
      <diagonal/>
    </border>
    <border>
      <left/>
      <right style="hair">
        <color indexed="8"/>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pplyBorder="0" applyProtection="0"/>
    <xf numFmtId="9" fontId="3" fillId="0" borderId="0" applyFont="0" applyFill="0" applyBorder="0" applyAlignment="0" applyProtection="0"/>
  </cellStyleXfs>
  <cellXfs count="244">
    <xf numFmtId="0" fontId="0" fillId="0" borderId="0" xfId="0"/>
    <xf numFmtId="0" fontId="0" fillId="0" borderId="0" xfId="0" applyAlignment="1"/>
    <xf numFmtId="0" fontId="4" fillId="0" borderId="0" xfId="0" applyNumberFormat="1" applyFont="1"/>
    <xf numFmtId="0" fontId="6" fillId="0" borderId="0" xfId="0" applyNumberFormat="1" applyFont="1"/>
    <xf numFmtId="0" fontId="5" fillId="0" borderId="0" xfId="0" applyNumberFormat="1" applyFont="1" applyFill="1" applyBorder="1" applyAlignment="1">
      <alignment vertical="center" wrapText="1"/>
    </xf>
    <xf numFmtId="0" fontId="9" fillId="0" borderId="0" xfId="0" applyNumberFormat="1" applyFont="1"/>
    <xf numFmtId="0" fontId="5" fillId="0" borderId="7" xfId="0" applyNumberFormat="1" applyFont="1" applyBorder="1" applyAlignment="1">
      <alignment horizontal="center" vertical="center"/>
    </xf>
    <xf numFmtId="0" fontId="5" fillId="0" borderId="7" xfId="0" applyNumberFormat="1" applyFont="1" applyBorder="1" applyAlignment="1">
      <alignment horizontal="center" vertical="center" wrapText="1"/>
    </xf>
    <xf numFmtId="10" fontId="4" fillId="0" borderId="0" xfId="0" applyNumberFormat="1" applyFont="1"/>
    <xf numFmtId="0" fontId="4" fillId="0" borderId="2" xfId="0" applyNumberFormat="1" applyFont="1" applyBorder="1"/>
    <xf numFmtId="9" fontId="4" fillId="0" borderId="7" xfId="0" applyNumberFormat="1" applyFont="1" applyBorder="1" applyAlignment="1">
      <alignment horizontal="center" vertical="center"/>
    </xf>
    <xf numFmtId="0" fontId="4" fillId="0" borderId="0" xfId="0" applyNumberFormat="1" applyFont="1" applyBorder="1"/>
    <xf numFmtId="0" fontId="5" fillId="0" borderId="0" xfId="0" applyNumberFormat="1" applyFont="1" applyBorder="1" applyAlignment="1">
      <alignment horizontal="center" vertical="center"/>
    </xf>
    <xf numFmtId="0" fontId="5" fillId="0" borderId="0" xfId="0" applyNumberFormat="1" applyFont="1" applyBorder="1" applyAlignment="1">
      <alignment horizontal="center"/>
    </xf>
    <xf numFmtId="10" fontId="4" fillId="0" borderId="0" xfId="0" applyNumberFormat="1" applyFont="1" applyBorder="1" applyAlignment="1">
      <alignment horizontal="center" vertical="center"/>
    </xf>
    <xf numFmtId="0" fontId="4" fillId="0" borderId="6" xfId="0" applyNumberFormat="1" applyFont="1" applyBorder="1"/>
    <xf numFmtId="10" fontId="4" fillId="0" borderId="6" xfId="0" applyNumberFormat="1" applyFont="1" applyBorder="1" applyAlignment="1">
      <alignment horizontal="center" vertical="center"/>
    </xf>
    <xf numFmtId="0" fontId="5" fillId="0" borderId="6" xfId="0" applyNumberFormat="1" applyFont="1" applyBorder="1" applyAlignment="1">
      <alignment horizontal="center" vertical="center"/>
    </xf>
    <xf numFmtId="0" fontId="4" fillId="0" borderId="1" xfId="0" applyNumberFormat="1" applyFont="1" applyBorder="1"/>
    <xf numFmtId="0" fontId="4" fillId="0" borderId="3" xfId="0" applyNumberFormat="1" applyFont="1" applyBorder="1"/>
    <xf numFmtId="0" fontId="10" fillId="0" borderId="0" xfId="0" applyNumberFormat="1" applyFont="1"/>
    <xf numFmtId="0" fontId="5" fillId="0" borderId="0" xfId="0" applyNumberFormat="1" applyFont="1" applyAlignment="1">
      <alignment horizontal="center" vertical="center"/>
    </xf>
    <xf numFmtId="0" fontId="4" fillId="0" borderId="0" xfId="0" applyNumberFormat="1" applyFont="1" applyAlignment="1">
      <alignment horizontal="center" vertical="center"/>
    </xf>
    <xf numFmtId="9" fontId="4" fillId="0" borderId="0" xfId="0" applyNumberFormat="1" applyFont="1" applyAlignment="1">
      <alignment horizontal="center" vertical="center"/>
    </xf>
    <xf numFmtId="10" fontId="4" fillId="0" borderId="0" xfId="0" applyNumberFormat="1" applyFont="1" applyAlignment="1">
      <alignment horizontal="center" vertical="center"/>
    </xf>
    <xf numFmtId="10" fontId="5" fillId="0" borderId="0" xfId="0" applyNumberFormat="1" applyFont="1" applyBorder="1" applyAlignment="1">
      <alignment horizontal="right" vertical="center"/>
    </xf>
    <xf numFmtId="0" fontId="4" fillId="0" borderId="4" xfId="0" applyNumberFormat="1" applyFont="1" applyBorder="1"/>
    <xf numFmtId="0" fontId="4" fillId="0" borderId="5" xfId="0" applyNumberFormat="1" applyFont="1" applyBorder="1"/>
    <xf numFmtId="0" fontId="4" fillId="0" borderId="8" xfId="0" applyNumberFormat="1" applyFont="1" applyBorder="1" applyAlignment="1">
      <alignment horizontal="justify" vertical="center" wrapText="1"/>
    </xf>
    <xf numFmtId="0" fontId="4" fillId="0" borderId="6" xfId="0" applyNumberFormat="1" applyFont="1" applyBorder="1" applyAlignment="1">
      <alignment horizontal="center" vertical="center"/>
    </xf>
    <xf numFmtId="9" fontId="4" fillId="0" borderId="6" xfId="0" applyNumberFormat="1" applyFont="1" applyBorder="1" applyAlignment="1">
      <alignment horizontal="center" vertical="center"/>
    </xf>
    <xf numFmtId="9" fontId="4" fillId="0" borderId="6" xfId="0" applyNumberFormat="1" applyFont="1" applyBorder="1"/>
    <xf numFmtId="0" fontId="4" fillId="0" borderId="9" xfId="0" applyNumberFormat="1" applyFont="1" applyBorder="1"/>
    <xf numFmtId="0" fontId="11" fillId="3" borderId="25"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9" fontId="13" fillId="4" borderId="29" xfId="0" applyNumberFormat="1" applyFont="1" applyFill="1" applyBorder="1" applyAlignment="1">
      <alignment horizontal="center" vertical="center" wrapText="1"/>
    </xf>
    <xf numFmtId="0" fontId="13" fillId="4" borderId="7" xfId="0" applyFont="1" applyFill="1" applyBorder="1" applyAlignment="1">
      <alignment horizontal="center" vertical="center" wrapText="1"/>
    </xf>
    <xf numFmtId="9" fontId="13" fillId="4" borderId="7" xfId="0" applyNumberFormat="1" applyFont="1" applyFill="1" applyBorder="1" applyAlignment="1">
      <alignment horizontal="center" vertical="center" wrapText="1"/>
    </xf>
    <xf numFmtId="0" fontId="14" fillId="4" borderId="7" xfId="1" applyFont="1" applyFill="1" applyBorder="1" applyAlignment="1">
      <alignment horizontal="center" vertical="center" wrapText="1"/>
    </xf>
    <xf numFmtId="9" fontId="14" fillId="4" borderId="7" xfId="1" applyNumberFormat="1" applyFont="1" applyFill="1" applyBorder="1" applyAlignment="1">
      <alignment horizontal="center" vertical="center" wrapText="1"/>
    </xf>
    <xf numFmtId="9" fontId="14" fillId="0" borderId="7" xfId="1"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0" fillId="0" borderId="0" xfId="0" applyAlignment="1">
      <alignment horizontal="center" vertical="center" wrapText="1"/>
    </xf>
    <xf numFmtId="0" fontId="12" fillId="3" borderId="28" xfId="0" applyFont="1" applyFill="1" applyBorder="1" applyAlignment="1">
      <alignment horizontal="center" vertical="center" wrapText="1"/>
    </xf>
    <xf numFmtId="0" fontId="14" fillId="0" borderId="7" xfId="1" applyFont="1" applyFill="1" applyBorder="1" applyAlignment="1">
      <alignment horizontal="center" vertical="center" wrapText="1"/>
    </xf>
    <xf numFmtId="0" fontId="13" fillId="0" borderId="7" xfId="0" applyFont="1" applyFill="1" applyBorder="1" applyAlignment="1">
      <alignment horizontal="center" vertical="center" wrapText="1"/>
    </xf>
    <xf numFmtId="0" fontId="0" fillId="0" borderId="7" xfId="0" applyFont="1" applyBorder="1" applyAlignment="1">
      <alignment horizontal="center" vertical="center" wrapText="1"/>
    </xf>
    <xf numFmtId="9" fontId="13" fillId="0" borderId="29" xfId="0" applyNumberFormat="1" applyFont="1" applyFill="1" applyBorder="1" applyAlignment="1">
      <alignment horizontal="center" vertical="center" wrapText="1"/>
    </xf>
    <xf numFmtId="0" fontId="13" fillId="0" borderId="29" xfId="0" applyFont="1" applyFill="1" applyBorder="1" applyAlignment="1">
      <alignment horizontal="center" vertical="center" wrapText="1"/>
    </xf>
    <xf numFmtId="9" fontId="13" fillId="4" borderId="7" xfId="2" applyFont="1" applyFill="1" applyBorder="1" applyAlignment="1">
      <alignment horizontal="center" vertical="center" wrapText="1"/>
    </xf>
    <xf numFmtId="9" fontId="13" fillId="0" borderId="7" xfId="2" applyFont="1" applyFill="1" applyBorder="1" applyAlignment="1">
      <alignment horizontal="center" vertical="center" wrapText="1"/>
    </xf>
    <xf numFmtId="9" fontId="13" fillId="0" borderId="7" xfId="0" applyNumberFormat="1" applyFont="1" applyFill="1" applyBorder="1" applyAlignment="1">
      <alignment horizontal="center" vertical="center" wrapText="1"/>
    </xf>
    <xf numFmtId="0" fontId="5" fillId="7" borderId="7" xfId="0" applyNumberFormat="1" applyFont="1" applyFill="1" applyBorder="1" applyAlignment="1">
      <alignment horizontal="center" vertical="center" wrapText="1"/>
    </xf>
    <xf numFmtId="0" fontId="5" fillId="7" borderId="7" xfId="0" applyNumberFormat="1" applyFont="1" applyFill="1" applyBorder="1" applyAlignment="1">
      <alignment horizontal="center" wrapText="1"/>
    </xf>
    <xf numFmtId="0" fontId="4" fillId="0" borderId="7" xfId="0" applyNumberFormat="1" applyFont="1" applyBorder="1" applyAlignment="1">
      <alignment horizontal="center" vertical="center"/>
    </xf>
    <xf numFmtId="0" fontId="4" fillId="2" borderId="7"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9" fontId="4" fillId="0" borderId="7" xfId="0" applyNumberFormat="1" applyFont="1" applyFill="1" applyBorder="1" applyAlignment="1">
      <alignment vertical="center"/>
    </xf>
    <xf numFmtId="0" fontId="5" fillId="8" borderId="7" xfId="0" applyNumberFormat="1" applyFont="1" applyFill="1" applyBorder="1" applyAlignment="1">
      <alignment horizontal="center" vertical="center"/>
    </xf>
    <xf numFmtId="0" fontId="5" fillId="8" borderId="7" xfId="0" applyNumberFormat="1" applyFont="1" applyFill="1" applyBorder="1" applyAlignment="1">
      <alignment horizontal="center" vertical="center" wrapText="1"/>
    </xf>
    <xf numFmtId="0" fontId="4" fillId="8" borderId="7" xfId="0" applyNumberFormat="1" applyFont="1" applyFill="1" applyBorder="1" applyAlignment="1">
      <alignment horizontal="center" vertical="center"/>
    </xf>
    <xf numFmtId="9" fontId="13" fillId="0" borderId="7" xfId="0" applyNumberFormat="1" applyFont="1" applyBorder="1" applyAlignment="1">
      <alignment horizontal="center" vertical="center" wrapText="1"/>
    </xf>
    <xf numFmtId="0" fontId="15" fillId="0" borderId="0" xfId="0" applyFont="1" applyAlignment="1">
      <alignment horizontal="center" vertical="center" wrapText="1"/>
    </xf>
    <xf numFmtId="0" fontId="4" fillId="0" borderId="7" xfId="0" applyNumberFormat="1" applyFont="1" applyBorder="1" applyAlignment="1">
      <alignment horizontal="center" vertical="center"/>
    </xf>
    <xf numFmtId="0" fontId="5" fillId="8" borderId="7" xfId="0" applyNumberFormat="1" applyFont="1" applyFill="1" applyBorder="1" applyAlignment="1">
      <alignment horizontal="center" vertical="center"/>
    </xf>
    <xf numFmtId="0" fontId="4" fillId="8" borderId="7" xfId="0" applyNumberFormat="1" applyFont="1" applyFill="1" applyBorder="1" applyAlignment="1">
      <alignment horizontal="center" vertical="center"/>
    </xf>
    <xf numFmtId="9" fontId="4" fillId="8" borderId="7" xfId="0" applyNumberFormat="1" applyFont="1" applyFill="1" applyBorder="1" applyAlignment="1">
      <alignment horizontal="center" vertical="center"/>
    </xf>
    <xf numFmtId="0" fontId="4" fillId="8" borderId="7" xfId="0" applyNumberFormat="1" applyFont="1" applyFill="1" applyBorder="1" applyAlignment="1">
      <alignment horizontal="center" vertical="center"/>
    </xf>
    <xf numFmtId="9" fontId="4" fillId="0" borderId="0" xfId="0" applyNumberFormat="1" applyFont="1"/>
    <xf numFmtId="9" fontId="4" fillId="4" borderId="7" xfId="0" applyNumberFormat="1" applyFont="1" applyFill="1" applyBorder="1" applyAlignment="1">
      <alignment vertical="center"/>
    </xf>
    <xf numFmtId="0" fontId="5" fillId="4" borderId="10" xfId="0" applyNumberFormat="1" applyFont="1" applyFill="1" applyBorder="1" applyAlignment="1">
      <alignment horizontal="center" vertical="center" wrapText="1"/>
    </xf>
    <xf numFmtId="0" fontId="4" fillId="4" borderId="10" xfId="0" applyNumberFormat="1" applyFont="1" applyFill="1" applyBorder="1" applyAlignment="1">
      <alignment horizontal="center" vertical="center"/>
    </xf>
    <xf numFmtId="0" fontId="5" fillId="4" borderId="7" xfId="0" applyNumberFormat="1" applyFont="1" applyFill="1" applyBorder="1" applyAlignment="1">
      <alignment horizontal="center" vertical="center"/>
    </xf>
    <xf numFmtId="0" fontId="5" fillId="4" borderId="7" xfId="0" applyNumberFormat="1" applyFont="1" applyFill="1" applyBorder="1" applyAlignment="1">
      <alignment horizontal="center" vertical="center" wrapText="1"/>
    </xf>
    <xf numFmtId="0" fontId="4" fillId="4" borderId="7" xfId="0" applyNumberFormat="1" applyFont="1" applyFill="1" applyBorder="1" applyAlignment="1">
      <alignment horizontal="center" vertical="center"/>
    </xf>
    <xf numFmtId="9" fontId="4" fillId="4" borderId="7" xfId="0" applyNumberFormat="1" applyFont="1" applyFill="1" applyBorder="1" applyAlignment="1">
      <alignment horizontal="center" vertical="center"/>
    </xf>
    <xf numFmtId="0" fontId="0" fillId="0" borderId="0" xfId="0" applyAlignment="1">
      <alignment horizontal="center"/>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5" fillId="0" borderId="5" xfId="0" applyNumberFormat="1" applyFont="1" applyFill="1" applyBorder="1" applyAlignment="1">
      <alignment horizontal="left" vertical="center"/>
    </xf>
    <xf numFmtId="0" fontId="5" fillId="0" borderId="13" xfId="0" applyNumberFormat="1" applyFont="1" applyFill="1" applyBorder="1" applyAlignment="1">
      <alignment horizontal="left" vertical="center"/>
    </xf>
    <xf numFmtId="0" fontId="4" fillId="0" borderId="14" xfId="0" applyNumberFormat="1" applyFont="1" applyFill="1" applyBorder="1" applyAlignment="1">
      <alignment horizontal="center"/>
    </xf>
    <xf numFmtId="0" fontId="4" fillId="0" borderId="15" xfId="0" applyNumberFormat="1" applyFont="1" applyFill="1" applyBorder="1" applyAlignment="1">
      <alignment horizontal="center"/>
    </xf>
    <xf numFmtId="0" fontId="4" fillId="0" borderId="10"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16" xfId="0" applyNumberFormat="1" applyFont="1" applyFill="1" applyBorder="1"/>
    <xf numFmtId="0" fontId="4" fillId="0" borderId="4" xfId="0" applyNumberFormat="1" applyFont="1" applyFill="1" applyBorder="1"/>
    <xf numFmtId="0" fontId="5" fillId="0" borderId="17" xfId="0" applyNumberFormat="1" applyFont="1" applyFill="1" applyBorder="1" applyAlignment="1">
      <alignment horizontal="justify" vertical="center" wrapText="1"/>
    </xf>
    <xf numFmtId="0" fontId="5" fillId="0" borderId="18" xfId="0" applyNumberFormat="1" applyFont="1" applyFill="1" applyBorder="1" applyAlignment="1">
      <alignment horizontal="justify" vertical="center" wrapText="1"/>
    </xf>
    <xf numFmtId="0" fontId="5" fillId="0" borderId="19" xfId="0" applyNumberFormat="1" applyFont="1" applyFill="1" applyBorder="1" applyAlignment="1">
      <alignment horizontal="justify" vertical="center" wrapText="1"/>
    </xf>
    <xf numFmtId="0" fontId="5" fillId="0" borderId="8"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9" xfId="0" applyNumberFormat="1" applyFont="1" applyBorder="1" applyAlignment="1">
      <alignment horizontal="left" vertical="center"/>
    </xf>
    <xf numFmtId="0" fontId="18" fillId="0" borderId="10" xfId="0" applyNumberFormat="1" applyFont="1" applyFill="1" applyBorder="1" applyAlignment="1">
      <alignment horizontal="left" vertical="center" wrapText="1"/>
    </xf>
    <xf numFmtId="0" fontId="18" fillId="0" borderId="11" xfId="0" applyNumberFormat="1" applyFont="1" applyFill="1" applyBorder="1" applyAlignment="1">
      <alignment horizontal="left" vertical="center" wrapText="1"/>
    </xf>
    <xf numFmtId="0" fontId="18" fillId="0" borderId="12" xfId="0" applyNumberFormat="1" applyFont="1" applyFill="1" applyBorder="1" applyAlignment="1">
      <alignment horizontal="left" vertical="center" wrapText="1"/>
    </xf>
    <xf numFmtId="0" fontId="4" fillId="0" borderId="2" xfId="0" applyNumberFormat="1" applyFont="1" applyFill="1" applyBorder="1"/>
    <xf numFmtId="0" fontId="17" fillId="0" borderId="14" xfId="0" applyNumberFormat="1" applyFont="1" applyFill="1" applyBorder="1" applyAlignment="1">
      <alignment horizontal="center"/>
    </xf>
    <xf numFmtId="0" fontId="17" fillId="0" borderId="15" xfId="0" applyNumberFormat="1" applyFont="1" applyFill="1" applyBorder="1" applyAlignment="1">
      <alignment horizontal="center"/>
    </xf>
    <xf numFmtId="0" fontId="18" fillId="0" borderId="17" xfId="0" applyNumberFormat="1" applyFont="1" applyFill="1" applyBorder="1" applyAlignment="1">
      <alignment horizontal="justify" vertical="center" wrapText="1"/>
    </xf>
    <xf numFmtId="0" fontId="18" fillId="0" borderId="18" xfId="0" applyNumberFormat="1" applyFont="1" applyFill="1" applyBorder="1" applyAlignment="1">
      <alignment horizontal="justify" vertical="center" wrapText="1"/>
    </xf>
    <xf numFmtId="0" fontId="18" fillId="0" borderId="19" xfId="0" applyNumberFormat="1" applyFont="1" applyFill="1" applyBorder="1" applyAlignment="1">
      <alignment horizontal="justify" vertical="center" wrapText="1"/>
    </xf>
    <xf numFmtId="0" fontId="5" fillId="0" borderId="14" xfId="0" applyNumberFormat="1" applyFont="1" applyFill="1" applyBorder="1" applyAlignment="1">
      <alignment horizontal="center"/>
    </xf>
    <xf numFmtId="0" fontId="5" fillId="0" borderId="15" xfId="0" applyNumberFormat="1" applyFont="1" applyFill="1" applyBorder="1" applyAlignment="1">
      <alignment horizontal="center"/>
    </xf>
    <xf numFmtId="0" fontId="4" fillId="0" borderId="6" xfId="0" applyNumberFormat="1" applyFont="1" applyFill="1" applyBorder="1"/>
    <xf numFmtId="0" fontId="4" fillId="0" borderId="10" xfId="0" applyNumberFormat="1" applyFont="1" applyFill="1" applyBorder="1" applyAlignment="1">
      <alignment horizontal="left" vertical="center" wrapText="1"/>
    </xf>
    <xf numFmtId="0" fontId="4" fillId="0" borderId="11" xfId="0" applyNumberFormat="1" applyFont="1" applyFill="1" applyBorder="1" applyAlignment="1">
      <alignment horizontal="left" vertical="center" wrapText="1"/>
    </xf>
    <xf numFmtId="0" fontId="4" fillId="0" borderId="12" xfId="0" applyNumberFormat="1" applyFont="1" applyFill="1" applyBorder="1" applyAlignment="1">
      <alignment horizontal="left" vertical="center" wrapText="1"/>
    </xf>
    <xf numFmtId="0" fontId="4" fillId="0" borderId="0" xfId="0" applyNumberFormat="1" applyFont="1" applyFill="1" applyBorder="1"/>
    <xf numFmtId="0" fontId="4" fillId="0" borderId="20" xfId="0" applyNumberFormat="1" applyFont="1" applyFill="1" applyBorder="1"/>
    <xf numFmtId="0" fontId="4" fillId="0" borderId="21" xfId="0" applyNumberFormat="1" applyFont="1" applyFill="1" applyBorder="1"/>
    <xf numFmtId="0" fontId="4" fillId="0" borderId="3" xfId="0" applyNumberFormat="1" applyFont="1" applyFill="1" applyBorder="1"/>
    <xf numFmtId="0" fontId="4" fillId="0" borderId="22" xfId="0" applyNumberFormat="1" applyFont="1" applyFill="1" applyBorder="1"/>
    <xf numFmtId="0" fontId="4" fillId="0" borderId="23" xfId="0" applyNumberFormat="1" applyFont="1" applyFill="1" applyBorder="1"/>
    <xf numFmtId="0" fontId="4" fillId="0" borderId="24" xfId="0" applyNumberFormat="1" applyFont="1" applyFill="1" applyBorder="1"/>
    <xf numFmtId="0" fontId="4" fillId="0" borderId="9" xfId="0" applyNumberFormat="1" applyFont="1" applyFill="1" applyBorder="1"/>
    <xf numFmtId="0" fontId="5" fillId="4" borderId="7" xfId="0" applyNumberFormat="1" applyFont="1" applyFill="1" applyBorder="1" applyAlignment="1">
      <alignment horizontal="left" vertical="center" wrapText="1"/>
    </xf>
    <xf numFmtId="0" fontId="4" fillId="4" borderId="7" xfId="0" applyNumberFormat="1" applyFont="1" applyFill="1" applyBorder="1" applyAlignment="1">
      <alignment horizontal="center" vertical="center"/>
    </xf>
    <xf numFmtId="0" fontId="5" fillId="9" borderId="10" xfId="0" applyNumberFormat="1" applyFont="1" applyFill="1" applyBorder="1" applyAlignment="1">
      <alignment horizontal="center" vertical="center"/>
    </xf>
    <xf numFmtId="0" fontId="5" fillId="9" borderId="11" xfId="0" applyNumberFormat="1" applyFont="1" applyFill="1" applyBorder="1" applyAlignment="1">
      <alignment horizontal="center" vertical="center"/>
    </xf>
    <xf numFmtId="0" fontId="5" fillId="9" borderId="12" xfId="0" applyNumberFormat="1" applyFont="1" applyFill="1" applyBorder="1" applyAlignment="1">
      <alignment horizontal="center" vertical="center"/>
    </xf>
    <xf numFmtId="0" fontId="4" fillId="4" borderId="7" xfId="0" applyNumberFormat="1" applyFont="1" applyFill="1" applyBorder="1" applyAlignment="1">
      <alignment horizontal="center" vertical="center" wrapText="1"/>
    </xf>
    <xf numFmtId="0" fontId="5" fillId="4" borderId="10" xfId="0" applyNumberFormat="1" applyFont="1" applyFill="1" applyBorder="1" applyAlignment="1">
      <alignment horizontal="center" vertical="center"/>
    </xf>
    <xf numFmtId="0" fontId="5" fillId="4" borderId="11" xfId="0" applyNumberFormat="1" applyFont="1" applyFill="1" applyBorder="1" applyAlignment="1">
      <alignment horizontal="center" vertical="center"/>
    </xf>
    <xf numFmtId="0" fontId="5" fillId="4" borderId="12" xfId="0" applyNumberFormat="1" applyFont="1" applyFill="1" applyBorder="1" applyAlignment="1">
      <alignment horizontal="center" vertical="center"/>
    </xf>
    <xf numFmtId="0" fontId="4" fillId="4" borderId="10" xfId="0" applyNumberFormat="1" applyFont="1" applyFill="1" applyBorder="1" applyAlignment="1">
      <alignment horizontal="center" vertical="center" wrapText="1"/>
    </xf>
    <xf numFmtId="0" fontId="4" fillId="4" borderId="11"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0" fontId="5" fillId="4" borderId="7" xfId="0" applyNumberFormat="1" applyFont="1" applyFill="1" applyBorder="1" applyAlignment="1">
      <alignment horizontal="center" vertical="center"/>
    </xf>
    <xf numFmtId="0" fontId="5" fillId="8" borderId="7" xfId="0" applyNumberFormat="1" applyFont="1" applyFill="1" applyBorder="1" applyAlignment="1">
      <alignment horizontal="center" vertical="center"/>
    </xf>
    <xf numFmtId="0" fontId="5" fillId="4" borderId="7" xfId="0" applyNumberFormat="1" applyFont="1" applyFill="1" applyBorder="1" applyAlignment="1">
      <alignment horizontal="center" vertical="center" wrapText="1"/>
    </xf>
    <xf numFmtId="0" fontId="4" fillId="4" borderId="10" xfId="0" applyNumberFormat="1" applyFont="1" applyFill="1" applyBorder="1" applyAlignment="1">
      <alignment horizontal="center" vertical="center"/>
    </xf>
    <xf numFmtId="0" fontId="4" fillId="4" borderId="12" xfId="0" applyNumberFormat="1" applyFont="1" applyFill="1" applyBorder="1" applyAlignment="1">
      <alignment horizontal="center" vertical="center"/>
    </xf>
    <xf numFmtId="9" fontId="4" fillId="4" borderId="7" xfId="0" applyNumberFormat="1" applyFont="1" applyFill="1" applyBorder="1" applyAlignment="1">
      <alignment horizontal="center" vertical="center" wrapText="1"/>
    </xf>
    <xf numFmtId="0" fontId="4" fillId="4" borderId="7"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xf>
    <xf numFmtId="0" fontId="5" fillId="7" borderId="7" xfId="0" applyNumberFormat="1" applyFont="1" applyFill="1" applyBorder="1" applyAlignment="1">
      <alignment horizontal="center" vertical="center"/>
    </xf>
    <xf numFmtId="0" fontId="5" fillId="4" borderId="10" xfId="0" applyNumberFormat="1" applyFont="1" applyFill="1" applyBorder="1" applyAlignment="1">
      <alignment horizontal="center" vertical="center" wrapText="1"/>
    </xf>
    <xf numFmtId="0" fontId="5" fillId="4" borderId="11" xfId="0" applyNumberFormat="1" applyFont="1" applyFill="1" applyBorder="1" applyAlignment="1">
      <alignment horizontal="center" vertical="center" wrapText="1"/>
    </xf>
    <xf numFmtId="0" fontId="5" fillId="4" borderId="12"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xf>
    <xf numFmtId="9" fontId="4" fillId="4" borderId="10" xfId="0" applyNumberFormat="1" applyFont="1" applyFill="1" applyBorder="1" applyAlignment="1">
      <alignment horizontal="center" vertical="center"/>
    </xf>
    <xf numFmtId="9" fontId="4" fillId="4" borderId="11" xfId="0" applyNumberFormat="1" applyFont="1" applyFill="1" applyBorder="1" applyAlignment="1">
      <alignment horizontal="center" vertical="center"/>
    </xf>
    <xf numFmtId="9" fontId="4" fillId="4" borderId="12" xfId="0" applyNumberFormat="1"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8" fillId="4" borderId="7"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0" fontId="5" fillId="4" borderId="8" xfId="0" applyNumberFormat="1" applyFont="1" applyFill="1" applyBorder="1" applyAlignment="1">
      <alignment horizontal="center" vertical="center"/>
    </xf>
    <xf numFmtId="0" fontId="5" fillId="4" borderId="6" xfId="0" applyNumberFormat="1" applyFont="1" applyFill="1" applyBorder="1" applyAlignment="1">
      <alignment horizontal="center" vertical="center"/>
    </xf>
    <xf numFmtId="0" fontId="5" fillId="4" borderId="9" xfId="0" applyNumberFormat="1" applyFont="1" applyFill="1" applyBorder="1" applyAlignment="1">
      <alignment horizontal="center" vertical="center"/>
    </xf>
    <xf numFmtId="0" fontId="5" fillId="7" borderId="10" xfId="0" applyNumberFormat="1" applyFont="1" applyFill="1" applyBorder="1" applyAlignment="1">
      <alignment horizontal="center" vertical="center"/>
    </xf>
    <xf numFmtId="0" fontId="5" fillId="7" borderId="11" xfId="0" applyNumberFormat="1" applyFont="1" applyFill="1" applyBorder="1" applyAlignment="1">
      <alignment horizontal="center" vertical="center"/>
    </xf>
    <xf numFmtId="0" fontId="5" fillId="7" borderId="12" xfId="0" applyNumberFormat="1" applyFont="1" applyFill="1" applyBorder="1" applyAlignment="1">
      <alignment horizontal="center" vertical="center"/>
    </xf>
    <xf numFmtId="9" fontId="4" fillId="4" borderId="7" xfId="0" applyNumberFormat="1" applyFont="1" applyFill="1" applyBorder="1" applyAlignment="1">
      <alignment horizontal="center" vertical="center"/>
    </xf>
    <xf numFmtId="0" fontId="4" fillId="0" borderId="7" xfId="0" applyNumberFormat="1" applyFont="1" applyFill="1" applyBorder="1"/>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5" fillId="6" borderId="10" xfId="0" applyNumberFormat="1" applyFont="1" applyFill="1" applyBorder="1" applyAlignment="1">
      <alignment horizontal="center" vertical="center"/>
    </xf>
    <xf numFmtId="0" fontId="5" fillId="6" borderId="11" xfId="0" applyNumberFormat="1" applyFont="1" applyFill="1" applyBorder="1" applyAlignment="1">
      <alignment horizontal="center" vertical="center"/>
    </xf>
    <xf numFmtId="0" fontId="5" fillId="6" borderId="12" xfId="0" applyNumberFormat="1" applyFont="1" applyFill="1" applyBorder="1" applyAlignment="1">
      <alignment horizontal="center" vertical="center"/>
    </xf>
    <xf numFmtId="0" fontId="5" fillId="2" borderId="7"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5" xfId="0" applyNumberFormat="1" applyFont="1" applyFill="1" applyBorder="1" applyAlignment="1">
      <alignment vertical="center"/>
    </xf>
    <xf numFmtId="0" fontId="4" fillId="0" borderId="8" xfId="0" applyNumberFormat="1" applyFont="1" applyFill="1" applyBorder="1" applyAlignment="1">
      <alignment vertical="center"/>
    </xf>
    <xf numFmtId="0" fontId="5" fillId="0" borderId="7"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xf>
    <xf numFmtId="0" fontId="16" fillId="0" borderId="14" xfId="0" applyNumberFormat="1" applyFont="1" applyFill="1" applyBorder="1" applyAlignment="1">
      <alignment horizontal="center"/>
    </xf>
    <xf numFmtId="0" fontId="19" fillId="0" borderId="10" xfId="0" applyNumberFormat="1" applyFont="1" applyFill="1" applyBorder="1" applyAlignment="1">
      <alignment horizontal="justify" vertical="center" wrapText="1"/>
    </xf>
    <xf numFmtId="0" fontId="19" fillId="0" borderId="11" xfId="0" applyNumberFormat="1" applyFont="1" applyFill="1" applyBorder="1" applyAlignment="1">
      <alignment horizontal="justify" vertical="center" wrapText="1"/>
    </xf>
    <xf numFmtId="0" fontId="19" fillId="0" borderId="12" xfId="0" applyNumberFormat="1" applyFont="1" applyFill="1" applyBorder="1" applyAlignment="1">
      <alignment horizontal="justify" vertical="center" wrapText="1"/>
    </xf>
    <xf numFmtId="0" fontId="4" fillId="0" borderId="7" xfId="0" applyNumberFormat="1" applyFont="1" applyFill="1" applyBorder="1" applyAlignment="1">
      <alignment horizontal="center" vertical="center"/>
    </xf>
    <xf numFmtId="0" fontId="5" fillId="0" borderId="7" xfId="0" applyNumberFormat="1" applyFont="1" applyFill="1" applyBorder="1" applyAlignment="1">
      <alignment horizontal="left" vertical="center" wrapText="1"/>
    </xf>
    <xf numFmtId="0" fontId="4" fillId="8" borderId="7" xfId="0" applyNumberFormat="1" applyFont="1" applyFill="1" applyBorder="1" applyAlignment="1">
      <alignment horizontal="center" vertical="center"/>
    </xf>
    <xf numFmtId="0" fontId="5" fillId="5" borderId="10" xfId="0" applyNumberFormat="1" applyFont="1" applyFill="1" applyBorder="1" applyAlignment="1">
      <alignment horizontal="center" vertical="center"/>
    </xf>
    <xf numFmtId="0" fontId="5" fillId="5" borderId="11" xfId="0" applyNumberFormat="1" applyFont="1" applyFill="1" applyBorder="1" applyAlignment="1">
      <alignment horizontal="center" vertical="center"/>
    </xf>
    <xf numFmtId="0" fontId="5" fillId="5" borderId="12"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1" fontId="4" fillId="0" borderId="7" xfId="0" applyNumberFormat="1" applyFont="1" applyFill="1" applyBorder="1" applyAlignment="1">
      <alignment horizontal="center" vertical="center"/>
    </xf>
    <xf numFmtId="9" fontId="4" fillId="0" borderId="10" xfId="0" applyNumberFormat="1" applyFont="1" applyFill="1" applyBorder="1" applyAlignment="1">
      <alignment horizontal="center" vertical="center"/>
    </xf>
    <xf numFmtId="9" fontId="4" fillId="0" borderId="11" xfId="0" applyNumberFormat="1" applyFont="1" applyFill="1" applyBorder="1" applyAlignment="1">
      <alignment horizontal="center" vertical="center"/>
    </xf>
    <xf numFmtId="9" fontId="4" fillId="0" borderId="12"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8" fillId="8" borderId="7"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4" fillId="0" borderId="10"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2" borderId="7"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xf>
    <xf numFmtId="0" fontId="19" fillId="0" borderId="10" xfId="0" applyNumberFormat="1" applyFont="1" applyFill="1" applyBorder="1" applyAlignment="1">
      <alignment horizontal="left" vertical="center" wrapText="1"/>
    </xf>
    <xf numFmtId="0" fontId="19" fillId="0" borderId="11" xfId="0" applyNumberFormat="1" applyFont="1" applyFill="1" applyBorder="1" applyAlignment="1">
      <alignment horizontal="left" vertical="center" wrapText="1"/>
    </xf>
    <xf numFmtId="0" fontId="19" fillId="0" borderId="12" xfId="0" applyNumberFormat="1" applyFont="1" applyFill="1" applyBorder="1" applyAlignment="1">
      <alignment horizontal="left" vertical="center" wrapText="1"/>
    </xf>
    <xf numFmtId="0" fontId="4" fillId="0" borderId="10" xfId="0" applyNumberFormat="1" applyFont="1" applyFill="1" applyBorder="1" applyAlignment="1">
      <alignment horizontal="justify" vertical="center" wrapText="1"/>
    </xf>
    <xf numFmtId="0" fontId="4" fillId="0" borderId="11" xfId="0" applyNumberFormat="1" applyFont="1" applyFill="1" applyBorder="1" applyAlignment="1">
      <alignment horizontal="justify" vertical="center" wrapText="1"/>
    </xf>
    <xf numFmtId="0" fontId="4" fillId="0" borderId="12" xfId="0" applyNumberFormat="1" applyFont="1" applyFill="1" applyBorder="1" applyAlignment="1">
      <alignment horizontal="justify" vertical="center" wrapText="1"/>
    </xf>
    <xf numFmtId="0" fontId="4" fillId="0" borderId="10" xfId="0" applyFont="1" applyBorder="1" applyAlignment="1">
      <alignment horizontal="justify" vertical="justify" wrapText="1"/>
    </xf>
    <xf numFmtId="0" fontId="4" fillId="0" borderId="11" xfId="0" applyFont="1" applyBorder="1" applyAlignment="1">
      <alignment horizontal="justify" vertical="justify"/>
    </xf>
    <xf numFmtId="0" fontId="4" fillId="0" borderId="12" xfId="0" applyFont="1" applyBorder="1" applyAlignment="1">
      <alignment horizontal="justify" vertical="justify"/>
    </xf>
    <xf numFmtId="0" fontId="5" fillId="0" borderId="7" xfId="0" applyNumberFormat="1" applyFont="1" applyFill="1" applyBorder="1" applyAlignment="1">
      <alignment horizontal="justify" vertical="center"/>
    </xf>
    <xf numFmtId="0" fontId="20" fillId="0" borderId="17" xfId="0" applyNumberFormat="1" applyFont="1" applyFill="1" applyBorder="1" applyAlignment="1">
      <alignment horizontal="justify" vertical="center" wrapText="1"/>
    </xf>
    <xf numFmtId="0" fontId="20" fillId="0" borderId="18" xfId="0" applyNumberFormat="1" applyFont="1" applyFill="1" applyBorder="1" applyAlignment="1">
      <alignment horizontal="justify" vertical="center" wrapText="1"/>
    </xf>
    <xf numFmtId="0" fontId="20" fillId="0" borderId="19" xfId="0" applyNumberFormat="1" applyFont="1" applyFill="1" applyBorder="1" applyAlignment="1">
      <alignment horizontal="justify" vertical="center" wrapText="1"/>
    </xf>
    <xf numFmtId="0" fontId="18" fillId="0" borderId="10" xfId="0" applyNumberFormat="1" applyFont="1" applyFill="1" applyBorder="1" applyAlignment="1">
      <alignment vertical="center" wrapText="1"/>
    </xf>
    <xf numFmtId="0" fontId="18" fillId="0" borderId="11" xfId="0" applyNumberFormat="1" applyFont="1" applyFill="1" applyBorder="1" applyAlignment="1">
      <alignment vertical="center" wrapText="1"/>
    </xf>
    <xf numFmtId="0" fontId="18" fillId="0" borderId="12" xfId="0" applyNumberFormat="1" applyFont="1" applyFill="1" applyBorder="1" applyAlignment="1">
      <alignment vertical="center" wrapText="1"/>
    </xf>
    <xf numFmtId="0" fontId="18" fillId="0" borderId="10" xfId="0" applyNumberFormat="1" applyFont="1" applyFill="1" applyBorder="1" applyAlignment="1">
      <alignment horizontal="justify" vertical="center" wrapText="1"/>
    </xf>
    <xf numFmtId="0" fontId="18" fillId="0" borderId="11" xfId="0" applyNumberFormat="1" applyFont="1" applyFill="1" applyBorder="1" applyAlignment="1">
      <alignment horizontal="justify" vertical="center" wrapText="1"/>
    </xf>
    <xf numFmtId="0" fontId="18" fillId="0" borderId="12" xfId="0" applyNumberFormat="1" applyFont="1" applyFill="1" applyBorder="1" applyAlignment="1">
      <alignment horizontal="justify" vertical="center" wrapText="1"/>
    </xf>
    <xf numFmtId="0" fontId="5" fillId="0" borderId="7" xfId="0" applyNumberFormat="1" applyFont="1" applyFill="1" applyBorder="1"/>
    <xf numFmtId="0" fontId="21" fillId="0" borderId="10" xfId="0" applyNumberFormat="1" applyFont="1" applyFill="1" applyBorder="1" applyAlignment="1">
      <alignment horizontal="left" vertical="center" wrapText="1"/>
    </xf>
    <xf numFmtId="0" fontId="21" fillId="0" borderId="11" xfId="0" applyNumberFormat="1" applyFont="1" applyFill="1" applyBorder="1" applyAlignment="1">
      <alignment horizontal="left" vertical="center" wrapText="1"/>
    </xf>
    <xf numFmtId="0" fontId="21" fillId="0" borderId="12" xfId="0" applyNumberFormat="1" applyFont="1" applyFill="1" applyBorder="1" applyAlignment="1">
      <alignment horizontal="left"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PAM!$C$27</c:f>
              <c:strCache>
                <c:ptCount val="1"/>
                <c:pt idx="0">
                  <c:v>Logro </c:v>
                </c:pt>
              </c:strCache>
            </c:strRef>
          </c:tx>
          <c:spPr>
            <a:solidFill>
              <a:srgbClr val="004586"/>
            </a:solidFill>
            <a:ln w="25400">
              <a:noFill/>
            </a:ln>
          </c:spPr>
          <c:invertIfNegative val="0"/>
          <c:cat>
            <c:strRef>
              <c:f>PAM!$B$28:$B$39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PAM!$C$28:$C$39</c:f>
              <c:numCache>
                <c:formatCode>0%</c:formatCode>
                <c:ptCount val="12"/>
                <c:pt idx="0">
                  <c:v>0</c:v>
                </c:pt>
                <c:pt idx="1">
                  <c:v>0</c:v>
                </c:pt>
                <c:pt idx="2">
                  <c:v>0.87096774193548387</c:v>
                </c:pt>
                <c:pt idx="3">
                  <c:v>0</c:v>
                </c:pt>
                <c:pt idx="4">
                  <c:v>0</c:v>
                </c:pt>
                <c:pt idx="5">
                  <c:v>0.90322580645161288</c:v>
                </c:pt>
                <c:pt idx="6">
                  <c:v>0</c:v>
                </c:pt>
                <c:pt idx="7">
                  <c:v>0</c:v>
                </c:pt>
                <c:pt idx="8">
                  <c:v>0.83870967741935487</c:v>
                </c:pt>
                <c:pt idx="9">
                  <c:v>0</c:v>
                </c:pt>
                <c:pt idx="10">
                  <c:v>0</c:v>
                </c:pt>
                <c:pt idx="11">
                  <c:v>0.87096774193548387</c:v>
                </c:pt>
              </c:numCache>
            </c:numRef>
          </c:val>
          <c:extLst xmlns:c16r2="http://schemas.microsoft.com/office/drawing/2015/06/chart">
            <c:ext xmlns:c16="http://schemas.microsoft.com/office/drawing/2014/chart" uri="{C3380CC4-5D6E-409C-BE32-E72D297353CC}">
              <c16:uniqueId val="{00000000-7433-AA43-B333-158D42EF9D04}"/>
            </c:ext>
          </c:extLst>
        </c:ser>
        <c:ser>
          <c:idx val="1"/>
          <c:order val="1"/>
          <c:tx>
            <c:strRef>
              <c:f>PAM!$D$27</c:f>
              <c:strCache>
                <c:ptCount val="1"/>
                <c:pt idx="0">
                  <c:v>META PERIODO </c:v>
                </c:pt>
              </c:strCache>
            </c:strRef>
          </c:tx>
          <c:spPr>
            <a:solidFill>
              <a:srgbClr val="FF420E"/>
            </a:solidFill>
            <a:ln w="25400">
              <a:noFill/>
            </a:ln>
          </c:spPr>
          <c:invertIfNegative val="0"/>
          <c:cat>
            <c:strRef>
              <c:f>PAM!$B$28:$B$39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PAM!$D$28:$D$39</c:f>
              <c:numCache>
                <c:formatCode>0%</c:formatCode>
                <c:ptCount val="12"/>
                <c:pt idx="0">
                  <c:v>0</c:v>
                </c:pt>
                <c:pt idx="1">
                  <c:v>0</c:v>
                </c:pt>
                <c:pt idx="2">
                  <c:v>0.25</c:v>
                </c:pt>
                <c:pt idx="3">
                  <c:v>0</c:v>
                </c:pt>
                <c:pt idx="4">
                  <c:v>0</c:v>
                </c:pt>
                <c:pt idx="5">
                  <c:v>0.25</c:v>
                </c:pt>
                <c:pt idx="6">
                  <c:v>0</c:v>
                </c:pt>
                <c:pt idx="7">
                  <c:v>0</c:v>
                </c:pt>
                <c:pt idx="8">
                  <c:v>0.25</c:v>
                </c:pt>
                <c:pt idx="9">
                  <c:v>0</c:v>
                </c:pt>
                <c:pt idx="10">
                  <c:v>0</c:v>
                </c:pt>
                <c:pt idx="11">
                  <c:v>0.25</c:v>
                </c:pt>
              </c:numCache>
            </c:numRef>
          </c:val>
          <c:extLst xmlns:c16r2="http://schemas.microsoft.com/office/drawing/2015/06/chart">
            <c:ext xmlns:c16="http://schemas.microsoft.com/office/drawing/2014/chart" uri="{C3380CC4-5D6E-409C-BE32-E72D297353CC}">
              <c16:uniqueId val="{00000001-7433-AA43-B333-158D42EF9D04}"/>
            </c:ext>
          </c:extLst>
        </c:ser>
        <c:dLbls>
          <c:showLegendKey val="0"/>
          <c:showVal val="0"/>
          <c:showCatName val="0"/>
          <c:showSerName val="0"/>
          <c:showPercent val="0"/>
          <c:showBubbleSize val="0"/>
        </c:dLbls>
        <c:gapWidth val="150"/>
        <c:axId val="246649776"/>
        <c:axId val="246649216"/>
      </c:barChart>
      <c:lineChart>
        <c:grouping val="standard"/>
        <c:varyColors val="0"/>
        <c:ser>
          <c:idx val="0"/>
          <c:order val="2"/>
          <c:tx>
            <c:strRef>
              <c:f>PAM!$E$27</c:f>
              <c:strCache>
                <c:ptCount val="1"/>
                <c:pt idx="0">
                  <c:v>META</c:v>
                </c:pt>
              </c:strCache>
            </c:strRef>
          </c:tx>
          <c:spPr>
            <a:ln w="38100">
              <a:solidFill>
                <a:srgbClr val="FFD320"/>
              </a:solidFill>
              <a:prstDash val="solid"/>
            </a:ln>
          </c:spPr>
          <c:marker>
            <c:symbol val="none"/>
          </c:marker>
          <c:cat>
            <c:strRef>
              <c:f>PAM!$B$28:$B$39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PAM!$E$28:$E$39</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7433-AA43-B333-158D42EF9D04}"/>
            </c:ext>
          </c:extLst>
        </c:ser>
        <c:dLbls>
          <c:showLegendKey val="0"/>
          <c:showVal val="0"/>
          <c:showCatName val="0"/>
          <c:showSerName val="0"/>
          <c:showPercent val="0"/>
          <c:showBubbleSize val="0"/>
        </c:dLbls>
        <c:marker val="1"/>
        <c:smooth val="0"/>
        <c:axId val="246649776"/>
        <c:axId val="246649216"/>
      </c:lineChart>
      <c:catAx>
        <c:axId val="246649776"/>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6649216"/>
        <c:crossesAt val="0"/>
        <c:auto val="1"/>
        <c:lblAlgn val="ctr"/>
        <c:lblOffset val="100"/>
        <c:tickLblSkip val="1"/>
        <c:tickMarkSkip val="1"/>
        <c:noMultiLvlLbl val="0"/>
      </c:catAx>
      <c:valAx>
        <c:axId val="246649216"/>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6649776"/>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4645056756109638"/>
          <c:h val="0.73875284020941046"/>
        </c:manualLayout>
      </c:layout>
      <c:barChart>
        <c:barDir val="col"/>
        <c:grouping val="clustered"/>
        <c:varyColors val="0"/>
        <c:ser>
          <c:idx val="0"/>
          <c:order val="0"/>
          <c:tx>
            <c:strRef>
              <c:f>PMI!$C$28</c:f>
              <c:strCache>
                <c:ptCount val="1"/>
                <c:pt idx="0">
                  <c:v>Logro </c:v>
                </c:pt>
              </c:strCache>
            </c:strRef>
          </c:tx>
          <c:spPr>
            <a:solidFill>
              <a:srgbClr val="004586"/>
            </a:solidFill>
            <a:ln w="25400">
              <a:noFill/>
            </a:ln>
          </c:spPr>
          <c:invertIfNegative val="0"/>
          <c:cat>
            <c:strRef>
              <c:f>PMI!$B$29:$B$40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PMI!$C$29:$C$40</c:f>
              <c:numCache>
                <c:formatCode>0%</c:formatCode>
                <c:ptCount val="12"/>
                <c:pt idx="0">
                  <c:v>0</c:v>
                </c:pt>
                <c:pt idx="1">
                  <c:v>0</c:v>
                </c:pt>
                <c:pt idx="2">
                  <c:v>0.17399999999999999</c:v>
                </c:pt>
                <c:pt idx="3">
                  <c:v>0</c:v>
                </c:pt>
                <c:pt idx="4">
                  <c:v>0</c:v>
                </c:pt>
                <c:pt idx="5">
                  <c:v>0.23</c:v>
                </c:pt>
                <c:pt idx="6">
                  <c:v>0</c:v>
                </c:pt>
                <c:pt idx="7">
                  <c:v>0</c:v>
                </c:pt>
                <c:pt idx="8">
                  <c:v>0.30434782608695654</c:v>
                </c:pt>
                <c:pt idx="9">
                  <c:v>0</c:v>
                </c:pt>
                <c:pt idx="10">
                  <c:v>0</c:v>
                </c:pt>
                <c:pt idx="11">
                  <c:v>0.2318840579710145</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PMI!$D$28</c:f>
              <c:strCache>
                <c:ptCount val="1"/>
                <c:pt idx="0">
                  <c:v>META PERIODO</c:v>
                </c:pt>
              </c:strCache>
            </c:strRef>
          </c:tx>
          <c:spPr>
            <a:solidFill>
              <a:srgbClr val="FF420E"/>
            </a:solidFill>
            <a:ln w="25400">
              <a:noFill/>
            </a:ln>
          </c:spPr>
          <c:invertIfNegative val="0"/>
          <c:cat>
            <c:strRef>
              <c:f>PMI!$B$29:$B$40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PMI!$D$29:$D$40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3643776"/>
        <c:axId val="243644336"/>
      </c:barChart>
      <c:lineChart>
        <c:grouping val="standard"/>
        <c:varyColors val="0"/>
        <c:ser>
          <c:idx val="0"/>
          <c:order val="2"/>
          <c:tx>
            <c:strRef>
              <c:f>PMI!$E$28</c:f>
              <c:strCache>
                <c:ptCount val="1"/>
                <c:pt idx="0">
                  <c:v>META</c:v>
                </c:pt>
              </c:strCache>
            </c:strRef>
          </c:tx>
          <c:spPr>
            <a:ln w="38100">
              <a:solidFill>
                <a:srgbClr val="FFD320"/>
              </a:solidFill>
              <a:prstDash val="solid"/>
            </a:ln>
          </c:spPr>
          <c:marker>
            <c:symbol val="none"/>
          </c:marker>
          <c:cat>
            <c:strRef>
              <c:f>PMI!$B$29:$B$40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PMI!$E$29:$E$40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3643776"/>
        <c:axId val="243644336"/>
      </c:lineChart>
      <c:catAx>
        <c:axId val="243643776"/>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3644336"/>
        <c:crossesAt val="0"/>
        <c:auto val="1"/>
        <c:lblAlgn val="ctr"/>
        <c:lblOffset val="100"/>
        <c:tickLblSkip val="1"/>
        <c:tickMarkSkip val="1"/>
        <c:noMultiLvlLbl val="0"/>
      </c:catAx>
      <c:valAx>
        <c:axId val="243644336"/>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3643776"/>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PPT!$C$28</c:f>
              <c:strCache>
                <c:ptCount val="1"/>
                <c:pt idx="0">
                  <c:v>Logro </c:v>
                </c:pt>
              </c:strCache>
            </c:strRef>
          </c:tx>
          <c:spPr>
            <a:solidFill>
              <a:srgbClr val="004586"/>
            </a:solidFill>
            <a:ln w="25400">
              <a:noFill/>
            </a:ln>
          </c:spPr>
          <c:invertIfNegative val="0"/>
          <c:cat>
            <c:strRef>
              <c:f>PPT!$B$29:$B$40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PPT!$C$29:$C$40</c:f>
              <c:numCache>
                <c:formatCode>0%</c:formatCode>
                <c:ptCount val="12"/>
                <c:pt idx="0">
                  <c:v>0</c:v>
                </c:pt>
                <c:pt idx="1">
                  <c:v>0</c:v>
                </c:pt>
                <c:pt idx="2">
                  <c:v>0.16666666666666666</c:v>
                </c:pt>
                <c:pt idx="3">
                  <c:v>0</c:v>
                </c:pt>
                <c:pt idx="4">
                  <c:v>0</c:v>
                </c:pt>
                <c:pt idx="5">
                  <c:v>0.33329999999999999</c:v>
                </c:pt>
                <c:pt idx="6">
                  <c:v>0</c:v>
                </c:pt>
                <c:pt idx="7">
                  <c:v>0</c:v>
                </c:pt>
                <c:pt idx="8">
                  <c:v>0.43333333333333335</c:v>
                </c:pt>
                <c:pt idx="9">
                  <c:v>0</c:v>
                </c:pt>
                <c:pt idx="10">
                  <c:v>0</c:v>
                </c:pt>
                <c:pt idx="11">
                  <c:v>0.36666666666666664</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PPT!$D$28</c:f>
              <c:strCache>
                <c:ptCount val="1"/>
                <c:pt idx="0">
                  <c:v>META PERIODO</c:v>
                </c:pt>
              </c:strCache>
            </c:strRef>
          </c:tx>
          <c:spPr>
            <a:solidFill>
              <a:srgbClr val="FF420E"/>
            </a:solidFill>
            <a:ln w="25400">
              <a:noFill/>
            </a:ln>
          </c:spPr>
          <c:invertIfNegative val="0"/>
          <c:cat>
            <c:strRef>
              <c:f>PPT!$B$29:$B$40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PPT!$D$29:$D$40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50661200"/>
        <c:axId val="227293072"/>
      </c:barChart>
      <c:lineChart>
        <c:grouping val="standard"/>
        <c:varyColors val="0"/>
        <c:ser>
          <c:idx val="0"/>
          <c:order val="2"/>
          <c:tx>
            <c:strRef>
              <c:f>PPT!$E$28</c:f>
              <c:strCache>
                <c:ptCount val="1"/>
                <c:pt idx="0">
                  <c:v>META</c:v>
                </c:pt>
              </c:strCache>
            </c:strRef>
          </c:tx>
          <c:spPr>
            <a:ln w="38100">
              <a:solidFill>
                <a:srgbClr val="FFD320"/>
              </a:solidFill>
              <a:prstDash val="solid"/>
            </a:ln>
          </c:spPr>
          <c:marker>
            <c:symbol val="none"/>
          </c:marker>
          <c:cat>
            <c:strRef>
              <c:f>PPT!$B$29:$B$40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PPT!$E$29:$E$40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50661200"/>
        <c:axId val="227293072"/>
      </c:lineChart>
      <c:catAx>
        <c:axId val="250661200"/>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27293072"/>
        <c:crossesAt val="0"/>
        <c:auto val="1"/>
        <c:lblAlgn val="ctr"/>
        <c:lblOffset val="100"/>
        <c:tickLblSkip val="1"/>
        <c:tickMarkSkip val="1"/>
        <c:noMultiLvlLbl val="0"/>
      </c:catAx>
      <c:valAx>
        <c:axId val="227293072"/>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50661200"/>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PEI!$C$28</c:f>
              <c:strCache>
                <c:ptCount val="1"/>
                <c:pt idx="0">
                  <c:v>Logro </c:v>
                </c:pt>
              </c:strCache>
            </c:strRef>
          </c:tx>
          <c:spPr>
            <a:solidFill>
              <a:srgbClr val="004586"/>
            </a:solidFill>
            <a:ln w="25400">
              <a:noFill/>
            </a:ln>
          </c:spPr>
          <c:invertIfNegative val="0"/>
          <c:cat>
            <c:strRef>
              <c:f>PEI!$B$29:$B$40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PEI!$C$29:$C$40</c:f>
              <c:numCache>
                <c:formatCode>0%</c:formatCode>
                <c:ptCount val="12"/>
                <c:pt idx="0">
                  <c:v>0</c:v>
                </c:pt>
                <c:pt idx="1">
                  <c:v>0</c:v>
                </c:pt>
                <c:pt idx="2">
                  <c:v>0.17391304347826086</c:v>
                </c:pt>
                <c:pt idx="3">
                  <c:v>0</c:v>
                </c:pt>
                <c:pt idx="4">
                  <c:v>0</c:v>
                </c:pt>
                <c:pt idx="5">
                  <c:v>0.3</c:v>
                </c:pt>
                <c:pt idx="6">
                  <c:v>0</c:v>
                </c:pt>
                <c:pt idx="7">
                  <c:v>0</c:v>
                </c:pt>
                <c:pt idx="8">
                  <c:v>0.3188405797101449</c:v>
                </c:pt>
                <c:pt idx="9">
                  <c:v>0</c:v>
                </c:pt>
                <c:pt idx="10">
                  <c:v>0</c:v>
                </c:pt>
                <c:pt idx="11">
                  <c:v>0.24637681159420291</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PEI!$D$28</c:f>
              <c:strCache>
                <c:ptCount val="1"/>
                <c:pt idx="0">
                  <c:v>META PERIODO</c:v>
                </c:pt>
              </c:strCache>
            </c:strRef>
          </c:tx>
          <c:spPr>
            <a:solidFill>
              <a:srgbClr val="FF420E"/>
            </a:solidFill>
            <a:ln w="25400">
              <a:noFill/>
            </a:ln>
          </c:spPr>
          <c:invertIfNegative val="0"/>
          <c:cat>
            <c:strRef>
              <c:f>PEI!$B$29:$B$40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PEI!$D$29:$D$40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49651472"/>
        <c:axId val="249652032"/>
      </c:barChart>
      <c:lineChart>
        <c:grouping val="standard"/>
        <c:varyColors val="0"/>
        <c:ser>
          <c:idx val="0"/>
          <c:order val="2"/>
          <c:tx>
            <c:strRef>
              <c:f>PEI!$E$28</c:f>
              <c:strCache>
                <c:ptCount val="1"/>
                <c:pt idx="0">
                  <c:v>META</c:v>
                </c:pt>
              </c:strCache>
            </c:strRef>
          </c:tx>
          <c:spPr>
            <a:ln w="38100">
              <a:solidFill>
                <a:srgbClr val="FFD320"/>
              </a:solidFill>
              <a:prstDash val="solid"/>
            </a:ln>
          </c:spPr>
          <c:marker>
            <c:symbol val="none"/>
          </c:marker>
          <c:cat>
            <c:strRef>
              <c:f>PEI!$B$29:$B$40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PEI!$E$29:$E$40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49651472"/>
        <c:axId val="249652032"/>
      </c:lineChart>
      <c:catAx>
        <c:axId val="249651472"/>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49652032"/>
        <c:crossesAt val="0"/>
        <c:auto val="1"/>
        <c:lblAlgn val="ctr"/>
        <c:lblOffset val="100"/>
        <c:tickLblSkip val="1"/>
        <c:tickMarkSkip val="1"/>
        <c:noMultiLvlLbl val="0"/>
      </c:catAx>
      <c:valAx>
        <c:axId val="249652032"/>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49651472"/>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0135067970731"/>
          <c:y val="4.6715430904187887E-2"/>
          <c:w val="0.8752504841069052"/>
          <c:h val="0.73875284020941046"/>
        </c:manualLayout>
      </c:layout>
      <c:barChart>
        <c:barDir val="col"/>
        <c:grouping val="clustered"/>
        <c:varyColors val="0"/>
        <c:ser>
          <c:idx val="0"/>
          <c:order val="0"/>
          <c:tx>
            <c:strRef>
              <c:f>'Educación Media'!$C$28</c:f>
              <c:strCache>
                <c:ptCount val="1"/>
                <c:pt idx="0">
                  <c:v>Logro </c:v>
                </c:pt>
              </c:strCache>
            </c:strRef>
          </c:tx>
          <c:spPr>
            <a:solidFill>
              <a:srgbClr val="004586"/>
            </a:solidFill>
            <a:ln w="25400">
              <a:noFill/>
            </a:ln>
          </c:spPr>
          <c:invertIfNegative val="0"/>
          <c:cat>
            <c:strRef>
              <c:f>'Educación Media'!$B$29:$B$40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'Educación Media'!$C$29:$C$40</c:f>
              <c:numCache>
                <c:formatCode>0%</c:formatCode>
                <c:ptCount val="12"/>
                <c:pt idx="0">
                  <c:v>0</c:v>
                </c:pt>
                <c:pt idx="1">
                  <c:v>0</c:v>
                </c:pt>
                <c:pt idx="2">
                  <c:v>0.86</c:v>
                </c:pt>
                <c:pt idx="3">
                  <c:v>0</c:v>
                </c:pt>
                <c:pt idx="4">
                  <c:v>0</c:v>
                </c:pt>
                <c:pt idx="5">
                  <c:v>0.86</c:v>
                </c:pt>
                <c:pt idx="6">
                  <c:v>0</c:v>
                </c:pt>
                <c:pt idx="7">
                  <c:v>0</c:v>
                </c:pt>
                <c:pt idx="8">
                  <c:v>0.86</c:v>
                </c:pt>
                <c:pt idx="9">
                  <c:v>0</c:v>
                </c:pt>
                <c:pt idx="10">
                  <c:v>0</c:v>
                </c:pt>
                <c:pt idx="11">
                  <c:v>1</c:v>
                </c:pt>
              </c:numCache>
            </c:numRef>
          </c:val>
          <c:extLst xmlns:c16r2="http://schemas.microsoft.com/office/drawing/2015/06/chart">
            <c:ext xmlns:c16="http://schemas.microsoft.com/office/drawing/2014/chart" uri="{C3380CC4-5D6E-409C-BE32-E72D297353CC}">
              <c16:uniqueId val="{00000000-DF4F-0D47-A7B4-940D8854BA44}"/>
            </c:ext>
          </c:extLst>
        </c:ser>
        <c:ser>
          <c:idx val="1"/>
          <c:order val="1"/>
          <c:tx>
            <c:strRef>
              <c:f>'Educación Media'!$D$28</c:f>
              <c:strCache>
                <c:ptCount val="1"/>
                <c:pt idx="0">
                  <c:v>META PERIODO</c:v>
                </c:pt>
              </c:strCache>
            </c:strRef>
          </c:tx>
          <c:spPr>
            <a:solidFill>
              <a:srgbClr val="FF420E"/>
            </a:solidFill>
            <a:ln w="25400">
              <a:noFill/>
            </a:ln>
          </c:spPr>
          <c:invertIfNegative val="0"/>
          <c:cat>
            <c:strRef>
              <c:f>'Educación Media'!$B$29:$B$40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'Educación Media'!$D$29:$D$40</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c:v>
                </c:pt>
              </c:numCache>
            </c:numRef>
          </c:val>
          <c:extLst xmlns:c16r2="http://schemas.microsoft.com/office/drawing/2015/06/chart">
            <c:ext xmlns:c16="http://schemas.microsoft.com/office/drawing/2014/chart" uri="{C3380CC4-5D6E-409C-BE32-E72D297353CC}">
              <c16:uniqueId val="{00000001-DF4F-0D47-A7B4-940D8854BA44}"/>
            </c:ext>
          </c:extLst>
        </c:ser>
        <c:dLbls>
          <c:showLegendKey val="0"/>
          <c:showVal val="0"/>
          <c:showCatName val="0"/>
          <c:showSerName val="0"/>
          <c:showPercent val="0"/>
          <c:showBubbleSize val="0"/>
        </c:dLbls>
        <c:gapWidth val="150"/>
        <c:axId val="226493312"/>
        <c:axId val="226493872"/>
      </c:barChart>
      <c:lineChart>
        <c:grouping val="standard"/>
        <c:varyColors val="0"/>
        <c:ser>
          <c:idx val="0"/>
          <c:order val="2"/>
          <c:tx>
            <c:strRef>
              <c:f>'Educación Media'!$E$28</c:f>
              <c:strCache>
                <c:ptCount val="1"/>
                <c:pt idx="0">
                  <c:v>META</c:v>
                </c:pt>
              </c:strCache>
            </c:strRef>
          </c:tx>
          <c:spPr>
            <a:ln w="38100">
              <a:solidFill>
                <a:srgbClr val="FFD320"/>
              </a:solidFill>
              <a:prstDash val="solid"/>
            </a:ln>
          </c:spPr>
          <c:marker>
            <c:symbol val="none"/>
          </c:marker>
          <c:cat>
            <c:strRef>
              <c:f>'Educación Media'!$B$29:$B$40</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'Educación Media'!$E$29:$E$40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DF4F-0D47-A7B4-940D8854BA44}"/>
            </c:ext>
          </c:extLst>
        </c:ser>
        <c:dLbls>
          <c:showLegendKey val="0"/>
          <c:showVal val="0"/>
          <c:showCatName val="0"/>
          <c:showSerName val="0"/>
          <c:showPercent val="0"/>
          <c:showBubbleSize val="0"/>
        </c:dLbls>
        <c:marker val="1"/>
        <c:smooth val="0"/>
        <c:axId val="226493312"/>
        <c:axId val="226493872"/>
      </c:lineChart>
      <c:catAx>
        <c:axId val="226493312"/>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26493872"/>
        <c:crossesAt val="0"/>
        <c:auto val="1"/>
        <c:lblAlgn val="ctr"/>
        <c:lblOffset val="100"/>
        <c:tickLblSkip val="1"/>
        <c:tickMarkSkip val="1"/>
        <c:noMultiLvlLbl val="0"/>
      </c:catAx>
      <c:valAx>
        <c:axId val="226493872"/>
        <c:scaling>
          <c:orientation val="minMax"/>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26493312"/>
        <c:crosses val="autoZero"/>
        <c:crossBetween val="between"/>
      </c:valAx>
      <c:spPr>
        <a:noFill/>
        <a:ln w="12700">
          <a:solidFill>
            <a:srgbClr val="B3B3B3"/>
          </a:solidFill>
          <a:prstDash val="solid"/>
        </a:ln>
      </c:spPr>
    </c:plotArea>
    <c:legend>
      <c:legendPos val="r"/>
      <c:layout>
        <c:manualLayout>
          <c:xMode val="edge"/>
          <c:yMode val="edge"/>
          <c:x val="4.117793851392669E-2"/>
          <c:y val="0.88003921147692976"/>
          <c:w val="0.89871430648313566"/>
          <c:h val="9.7927954121738298E-2"/>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5</xdr:col>
      <xdr:colOff>25400</xdr:colOff>
      <xdr:row>26</xdr:row>
      <xdr:rowOff>12700</xdr:rowOff>
    </xdr:from>
    <xdr:to>
      <xdr:col>23</xdr:col>
      <xdr:colOff>454025</xdr:colOff>
      <xdr:row>38</xdr:row>
      <xdr:rowOff>190500</xdr:rowOff>
    </xdr:to>
    <xdr:graphicFrame macro="">
      <xdr:nvGraphicFramePr>
        <xdr:cNvPr id="2" name="Gráfico 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88195</xdr:colOff>
      <xdr:row>27</xdr:row>
      <xdr:rowOff>35278</xdr:rowOff>
    </xdr:from>
    <xdr:to>
      <xdr:col>22</xdr:col>
      <xdr:colOff>111713</xdr:colOff>
      <xdr:row>39</xdr:row>
      <xdr:rowOff>211666</xdr:rowOff>
    </xdr:to>
    <xdr:graphicFrame macro="">
      <xdr:nvGraphicFramePr>
        <xdr:cNvPr id="2" name="Gráfico 3">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467783</xdr:colOff>
      <xdr:row>27</xdr:row>
      <xdr:rowOff>34688</xdr:rowOff>
    </xdr:from>
    <xdr:to>
      <xdr:col>22</xdr:col>
      <xdr:colOff>238488</xdr:colOff>
      <xdr:row>38</xdr:row>
      <xdr:rowOff>189858</xdr:rowOff>
    </xdr:to>
    <xdr:graphicFrame macro="">
      <xdr:nvGraphicFramePr>
        <xdr:cNvPr id="2" name="Gráfico 3">
          <a:extLst>
            <a:ext uri="{FF2B5EF4-FFF2-40B4-BE49-F238E27FC236}">
              <a16:creationId xmlns:a16="http://schemas.microsoft.com/office/drawing/2014/main" xmlns=""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176742</xdr:colOff>
      <xdr:row>27</xdr:row>
      <xdr:rowOff>52328</xdr:rowOff>
    </xdr:from>
    <xdr:to>
      <xdr:col>22</xdr:col>
      <xdr:colOff>229669</xdr:colOff>
      <xdr:row>40</xdr:row>
      <xdr:rowOff>0</xdr:rowOff>
    </xdr:to>
    <xdr:graphicFrame macro="">
      <xdr:nvGraphicFramePr>
        <xdr:cNvPr id="2" name="Gráfico 3">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5</xdr:col>
      <xdr:colOff>203200</xdr:colOff>
      <xdr:row>26</xdr:row>
      <xdr:rowOff>131703</xdr:rowOff>
    </xdr:from>
    <xdr:to>
      <xdr:col>24</xdr:col>
      <xdr:colOff>35641</xdr:colOff>
      <xdr:row>38</xdr:row>
      <xdr:rowOff>167570</xdr:rowOff>
    </xdr:to>
    <xdr:graphicFrame macro="">
      <xdr:nvGraphicFramePr>
        <xdr:cNvPr id="2" name="Gráfico 3">
          <a:extLst>
            <a:ext uri="{FF2B5EF4-FFF2-40B4-BE49-F238E27FC236}">
              <a16:creationId xmlns:a16="http://schemas.microsoft.com/office/drawing/2014/main" xmlns=""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19"/>
  <sheetViews>
    <sheetView workbookViewId="0">
      <selection activeCell="B18" sqref="B18"/>
    </sheetView>
  </sheetViews>
  <sheetFormatPr baseColWidth="10" defaultRowHeight="14.25"/>
  <sheetData>
    <row r="1" spans="1:1">
      <c r="A1" t="s">
        <v>58</v>
      </c>
    </row>
    <row r="3" spans="1:1">
      <c r="A3" t="s">
        <v>60</v>
      </c>
    </row>
    <row r="5" spans="1:1">
      <c r="A5" t="s">
        <v>59</v>
      </c>
    </row>
    <row r="7" spans="1:1" ht="15">
      <c r="A7" t="s">
        <v>61</v>
      </c>
    </row>
    <row r="8" spans="1:1" ht="15">
      <c r="A8" s="1" t="s">
        <v>62</v>
      </c>
    </row>
    <row r="9" spans="1:1" ht="15">
      <c r="A9" t="s">
        <v>63</v>
      </c>
    </row>
    <row r="10" spans="1:1" ht="15">
      <c r="A10" t="s">
        <v>64</v>
      </c>
    </row>
    <row r="11" spans="1:1" ht="15">
      <c r="A11" t="s">
        <v>65</v>
      </c>
    </row>
    <row r="12" spans="1:1" ht="15">
      <c r="A12" t="s">
        <v>66</v>
      </c>
    </row>
    <row r="13" spans="1:1" ht="15">
      <c r="A13" t="s">
        <v>67</v>
      </c>
    </row>
    <row r="14" spans="1:1" ht="15">
      <c r="A14" t="s">
        <v>68</v>
      </c>
    </row>
    <row r="15" spans="1:1" ht="15">
      <c r="A15" t="s">
        <v>69</v>
      </c>
    </row>
    <row r="16" spans="1:1" ht="15">
      <c r="A16" t="s">
        <v>70</v>
      </c>
    </row>
    <row r="17" spans="1:1" ht="15">
      <c r="A17" t="s">
        <v>71</v>
      </c>
    </row>
    <row r="18" spans="1:1" ht="15">
      <c r="A18" t="s">
        <v>72</v>
      </c>
    </row>
    <row r="19" spans="1:1" ht="15">
      <c r="A19" t="s">
        <v>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J28"/>
  <sheetViews>
    <sheetView topLeftCell="A7" workbookViewId="0">
      <selection activeCell="A21" sqref="A21"/>
    </sheetView>
  </sheetViews>
  <sheetFormatPr baseColWidth="10" defaultRowHeight="14.25"/>
  <cols>
    <col min="1" max="1" width="32" style="43" customWidth="1"/>
    <col min="2" max="2" width="21.375" style="43" customWidth="1"/>
    <col min="3" max="4" width="12.5" style="43" customWidth="1"/>
    <col min="5" max="5" width="10.875" style="43"/>
    <col min="6" max="6" width="26.875" style="43" customWidth="1"/>
    <col min="7" max="7" width="10.875" style="43"/>
    <col min="8" max="8" width="25.875" style="43" bestFit="1" customWidth="1"/>
    <col min="9" max="9" width="10.875" style="43"/>
    <col min="10" max="10" width="25.875" style="43" bestFit="1" customWidth="1"/>
    <col min="11" max="11" width="10.875" style="43"/>
    <col min="12" max="12" width="25.875" style="43" bestFit="1" customWidth="1"/>
    <col min="13" max="13" width="27" style="43" customWidth="1"/>
    <col min="14" max="36" width="3.625" customWidth="1"/>
  </cols>
  <sheetData>
    <row r="1" spans="1:36">
      <c r="B1" s="79"/>
      <c r="C1" s="79"/>
      <c r="D1" s="33"/>
      <c r="E1" s="79" t="s">
        <v>76</v>
      </c>
      <c r="F1" s="79"/>
      <c r="G1" s="79" t="s">
        <v>77</v>
      </c>
      <c r="H1" s="79"/>
      <c r="I1" s="79" t="s">
        <v>78</v>
      </c>
      <c r="J1" s="79"/>
      <c r="K1" s="79" t="s">
        <v>79</v>
      </c>
      <c r="L1" s="80"/>
    </row>
    <row r="2" spans="1:36" ht="24.75" thickBot="1">
      <c r="A2" s="34" t="s">
        <v>91</v>
      </c>
      <c r="B2" s="34" t="s">
        <v>80</v>
      </c>
      <c r="C2" s="34" t="s">
        <v>81</v>
      </c>
      <c r="D2" s="34" t="s">
        <v>94</v>
      </c>
      <c r="E2" s="34" t="s">
        <v>82</v>
      </c>
      <c r="F2" s="34" t="s">
        <v>83</v>
      </c>
      <c r="G2" s="34" t="s">
        <v>82</v>
      </c>
      <c r="H2" s="34" t="s">
        <v>83</v>
      </c>
      <c r="I2" s="34" t="s">
        <v>82</v>
      </c>
      <c r="J2" s="34" t="s">
        <v>83</v>
      </c>
      <c r="K2" s="34" t="s">
        <v>82</v>
      </c>
      <c r="L2" s="44" t="s">
        <v>83</v>
      </c>
    </row>
    <row r="3" spans="1:36" ht="132.94999999999999" customHeight="1">
      <c r="A3" s="47" t="s">
        <v>100</v>
      </c>
      <c r="B3" s="35" t="e">
        <f>+#REF!</f>
        <v>#REF!</v>
      </c>
      <c r="C3" s="36" t="e">
        <f>+#REF!</f>
        <v>#REF!</v>
      </c>
      <c r="D3" s="36" t="e">
        <f>+#REF!</f>
        <v>#REF!</v>
      </c>
      <c r="E3" s="36" t="e">
        <f>+#REF!</f>
        <v>#REF!</v>
      </c>
      <c r="F3" s="36" t="e">
        <f>+#REF!</f>
        <v>#REF!</v>
      </c>
      <c r="G3" s="48" t="e">
        <f>+#REF!</f>
        <v>#REF!</v>
      </c>
      <c r="H3" s="49" t="e">
        <f>+#REF!</f>
        <v>#REF!</v>
      </c>
      <c r="I3" s="48" t="e">
        <f>+#REF!</f>
        <v>#REF!</v>
      </c>
      <c r="J3" s="49" t="e">
        <f>+#REF!</f>
        <v>#REF!</v>
      </c>
      <c r="K3" s="48" t="e">
        <f>+#REF!</f>
        <v>#REF!</v>
      </c>
      <c r="L3" s="49" t="e">
        <f>+#REF!</f>
        <v>#REF!</v>
      </c>
    </row>
    <row r="4" spans="1:36" ht="39" customHeight="1">
      <c r="A4" s="47" t="s">
        <v>100</v>
      </c>
      <c r="B4" s="37" t="e">
        <f>+#REF!</f>
        <v>#REF!</v>
      </c>
      <c r="C4" s="38" t="e">
        <f>+#REF!</f>
        <v>#REF!</v>
      </c>
      <c r="D4" s="38" t="e">
        <f>+#REF!</f>
        <v>#REF!</v>
      </c>
      <c r="E4" s="38" t="e">
        <f>+#REF!</f>
        <v>#REF!</v>
      </c>
      <c r="F4" s="37" t="e">
        <f>+#REF!</f>
        <v>#REF!</v>
      </c>
      <c r="G4" s="52" t="e">
        <f>+#REF!</f>
        <v>#REF!</v>
      </c>
      <c r="H4" s="46" t="e">
        <f>+#REF!</f>
        <v>#REF!</v>
      </c>
      <c r="I4" s="52" t="e">
        <f>+#REF!</f>
        <v>#REF!</v>
      </c>
      <c r="J4" s="46" t="e">
        <f>+#REF!</f>
        <v>#REF!</v>
      </c>
      <c r="K4" s="52" t="e">
        <f>+#REF!</f>
        <v>#REF!</v>
      </c>
      <c r="L4" s="46" t="e">
        <f>+#REF!</f>
        <v>#REF!</v>
      </c>
    </row>
    <row r="5" spans="1:36" ht="39.75" customHeight="1">
      <c r="A5" s="47" t="s">
        <v>100</v>
      </c>
      <c r="B5" s="37" t="e">
        <f>+#REF!</f>
        <v>#REF!</v>
      </c>
      <c r="C5" s="38" t="e">
        <f>+#REF!</f>
        <v>#REF!</v>
      </c>
      <c r="D5" s="38" t="e">
        <f>+#REF!</f>
        <v>#REF!</v>
      </c>
      <c r="E5" s="50" t="e">
        <f>+#REF!</f>
        <v>#REF!</v>
      </c>
      <c r="F5" s="37" t="e">
        <f>+#REF!</f>
        <v>#REF!</v>
      </c>
      <c r="G5" s="52" t="e">
        <f>+#REF!</f>
        <v>#REF!</v>
      </c>
      <c r="H5" s="46" t="e">
        <f>+#REF!</f>
        <v>#REF!</v>
      </c>
      <c r="I5" s="52" t="e">
        <f>+#REF!</f>
        <v>#REF!</v>
      </c>
      <c r="J5" s="46" t="e">
        <f>+#REF!</f>
        <v>#REF!</v>
      </c>
      <c r="K5" s="52" t="e">
        <f>+#REF!</f>
        <v>#REF!</v>
      </c>
      <c r="L5" s="46" t="e">
        <f>+#REF!</f>
        <v>#REF!</v>
      </c>
    </row>
    <row r="6" spans="1:36" ht="47.25" customHeight="1">
      <c r="A6" s="47" t="s">
        <v>100</v>
      </c>
      <c r="B6" s="37" t="e">
        <f>+#REF!</f>
        <v>#REF!</v>
      </c>
      <c r="C6" s="38" t="e">
        <f>+#REF!</f>
        <v>#REF!</v>
      </c>
      <c r="D6" s="38" t="e">
        <f>+#REF!</f>
        <v>#REF!</v>
      </c>
      <c r="E6" s="50" t="e">
        <f>+#REF!</f>
        <v>#REF!</v>
      </c>
      <c r="F6" s="37" t="e">
        <f>+#REF!</f>
        <v>#REF!</v>
      </c>
      <c r="G6" s="52" t="e">
        <f>+#REF!</f>
        <v>#REF!</v>
      </c>
      <c r="H6" s="46" t="e">
        <f>+#REF!</f>
        <v>#REF!</v>
      </c>
      <c r="I6" s="52" t="e">
        <f>+#REF!</f>
        <v>#REF!</v>
      </c>
      <c r="J6" s="46" t="e">
        <f>+#REF!</f>
        <v>#REF!</v>
      </c>
      <c r="K6" s="52" t="e">
        <f>+#REF!</f>
        <v>#REF!</v>
      </c>
      <c r="L6" s="46" t="e">
        <f>+#REF!</f>
        <v>#REF!</v>
      </c>
    </row>
    <row r="7" spans="1:36" ht="409.5">
      <c r="A7" s="47" t="s">
        <v>100</v>
      </c>
      <c r="B7" s="37" t="str">
        <f>+PAM!B11:X11</f>
        <v>Cumplimiento del Plan de Apoyo al Mejoramiento de los Establecimientos Educativos Oficiales del Departamento de Casanare.</v>
      </c>
      <c r="C7" s="38">
        <f>+PAM!O14</f>
        <v>1</v>
      </c>
      <c r="D7" s="38" t="str">
        <f>+PAM!C17</f>
        <v>Trimestral</v>
      </c>
      <c r="E7" s="50">
        <f>+PAM!C30</f>
        <v>0.87096774193548387</v>
      </c>
      <c r="F7" s="37" t="str">
        <f>+PAM!B42</f>
        <v>De las 31 actividades contempaldas en el Plan de Apoyo al Mejoramiento-PAM , programadas para el primer trimestre del 2022, se avanzó en la ejecución de 27 actividades que corresponde al cumplimiento del 87% de lo programado.   De los indicadores contemplados relevantes para el PAM, y de acuerdo al seguimiento establecido, en general se logró un avance del 17% tanto para el Proyecto Educativo Institucional- PEI, Plan de Mejoramiento Institucional- PMI, y Proyectos Pedagógicos Transversales-PPT.    Entre los procesos más consolidados se encuentran el  Acompañamiento a los Establecimientos Educativos y su gestión escolar aunado al compónente de evalauación interna y externa .</v>
      </c>
      <c r="G7" s="52">
        <f>+PAM!C33</f>
        <v>0.90322580645161288</v>
      </c>
      <c r="H7" s="46" t="str">
        <f>+PAM!B49</f>
        <v xml:space="preserve">De las 31 actividades contempaldas en el Plan de Apoyo al Mejoramiento-PAM , programadas para el segundo trimestre del 2022, ( se desagregaron para realizar un mejor monitoreo y seguimiento A los indicadores de PMI, educación media, primera infancia e indígenas.  Se avanzó en la ejecución de 28 actividades que corresponde al cumplimiento del 87% de lo programado.   De los indicadores contemplados relevantes para el PAM, y de acuerdo al seguimiento establecido, en general se logró un avance para el Proyecto Educativo Institucional- PEI del 30%, Plan de Mejoramiento Institucional- PMI el 23%, y Proyectos Pedagógicos Transversales-PPT el 33%.    Entre los procesos más consolidados se encuentran el  Acompañamiento a los Establecimientos Educativos y su gestión escolar junto con el fortalecimiento de la educación media técnica en articulación con los diferentes niveles educativos,  aunado al compónente de evaluación interna y externa que mantiene su dinámica de cumplimiento en relación con la gestión de la evaluación educativa . </v>
      </c>
      <c r="I7" s="52">
        <f>+PAM!C36</f>
        <v>0.83870967741935487</v>
      </c>
      <c r="J7" s="46" t="str">
        <f>+PAM!B56</f>
        <v>De las 31 actividades contempaldas en el Plan de Apoyo al Mejoramiento-PAM , programadas para el tercer trimestre del 2022, ( se desagregaron para realizar un mejor monitoreo y seguimiento A los indicadores de PMI, educación media, primera infancia e indígenas.  Se avanzó en la ejecución de 26 actividades que corresponde al cumplimiento del 84% de lo programado.   De los indicadores contemplados relevantes para el PAM, y de acuerdo al seguimiento establecido, en general se logró un avance para el Proyecto Educativo Institucional- PEI del 32%, Plan de Mejoramiento Institucional- PMI el 30%, y Proyectos Pedagógicos Transversales-PPT el 43%.    Entre los procesos más consolidados se encuentran el  Acompañamiento a los Establecimientos Educativos y su gestión escolar junto con el fortalecimiento de la educación media técnica en articulación con los diferentes niveles educativos en un 84%,  aunado al compónente de evaluación interna y externa que mantiene su dinámica de cumplimiento en relación con la gestión de la evaluación educativa. Se requiere fortalecer el componente de bilinguismo, fortalecimiento a la afrocolombianidad, estrategia  ESCUELA DE PADRES con enfoque de prevención,  violencia de género, equidad, derechos de la mujer y habilidades para vida.</v>
      </c>
      <c r="K7" s="52">
        <f>+PAM!C39</f>
        <v>0.87096774193548387</v>
      </c>
      <c r="L7" s="46" t="str">
        <f>+PAM!B63</f>
        <v>De las 31 actividades contempaldas en el Plan de Apoyo al Mejoramiento-PAM , programadas para el cuarto trimestre del 2022, continuaron desagregadas para realizar un mejor monitoreo y seguimiento a los indicadores de PMI, educación media, primera infancia, indígenas y Tecnologías d ela información y la counicación -TIC.  Se avanzó en la ejecución de 27 actividades que corresponde al cumplimiento del 87% de lo programado.   De los indicadores de gestión educativa contemplados, relevantes para el PAM durante el 4to trimestre, y de acuerdo al seguimiento establecido, en general se logró un avance para el Proyecto Educativo Institucional- PEI del 25%, Plan de Mejoramiento Institucional- PMI el 23%,  Proyectos Pedagógicos Transversales-PPT el 37% y educación media el 100% .    Entre los procesos más consolidados se encuentran el  Acompañamiento a los Establecimientos Educativos y su gestión escolar junto con el fortalecimiento de la educación media técnica en articulación con los diferentes niveles educativos en un 100%,  aunado al compónente de evaluación interna y externa que mantiene su dinámica de cumplimiento en relación con la gestión de la evaluación educativa.        Se requiere fortalecer desde la  parte financiera las actividades de metas-indicadores de bajos resultados,  relacionados así: 1) 69 Manuales de convivencia escolar revisados y resignificado acorde al sistema Nacional de convivencia escolar/100 =  logro 15% (6);   2)  69 EE con la Estrategia implementada  Escuela de padres con enfoque de prevención,  violencia de género, equidad, derechos de la mujer y habilidades para vida./100 = 26% ( 18).   3)   60 EE con Estrategia de BILINGUISMO implementada/100 =2% ( 1);  4) 6  mallas curriculares formuladas en los proyectos etnoeducativos comunicativas comunitarios. Junto con materiales didácticos y pedagógicos de apoyo construidos en relación con el sistema educativo índigena propio. SEP =0% (6) y (3)</v>
      </c>
    </row>
    <row r="8" spans="1:36" ht="210">
      <c r="A8" s="47" t="s">
        <v>100</v>
      </c>
      <c r="B8" s="37" t="str">
        <f>+PMI!B12</f>
        <v>Establecimientos Educativos Oficiales del Departamento de Casanare con PMI verificados.</v>
      </c>
      <c r="C8" s="40">
        <f>+PMI!O15</f>
        <v>1</v>
      </c>
      <c r="D8" s="40" t="str">
        <f>+PMI!C18</f>
        <v>Trimestral</v>
      </c>
      <c r="E8" s="50">
        <f>+PMI!C31</f>
        <v>0.17399999999999999</v>
      </c>
      <c r="F8" s="39" t="str">
        <f>+PMI!B43</f>
        <v xml:space="preserve">Se verifico el cumplimiento de la actualización de los PMI, retroalimentado su formulación que imp´lica su fortalecimiento, en las Instituciones Educativas: Las Mercedes,Pore: Rafael Uribe Uribe, San Juan de los Llanos de Paz de Ariporo, Pozo Petrolero de Trinidad, Arturo Salazar Mejia - Támara, Tauramena: El Llano, El Cusiana; Manuel Elkin Patarroyo de Sabanalarga, San Agustin-Villanueva;  De Mani: Gaviotas y Luis Enrique Baron Leal;  El Algarrobo de Orocué. y dos (2) I.E indígenas. </v>
      </c>
      <c r="G8" s="52">
        <f>+PMI!C34</f>
        <v>0.23</v>
      </c>
      <c r="H8" s="46" t="str">
        <f>+PMI!B50</f>
        <v xml:space="preserve">Se vienen realizando las respectivas retroalimentaciones de los planes de mejoramiento institucional-PMI.  En 2do trimestre, de 22 I.E se atendieron 16 I.E:  AGUAZUL: I.E Cupiagua , La Turua. HATOCOROZAL: Bonifacio Gutiérrez, Horacio Perdómo, Luis Hernández Vargas, Simón Bolivar  el Chire.  MANÍ: I.E San José de la Poyata, Luis E Barón Leal.  MONTERREY: I.E Diversificado de M, Normal Superior de Mrey. NUNCHIA: Salvador Camacho Roldán, El Pretexto.  TÁMARA: Victor Gómez Corredor. TAURAMENA: Siglo XXI.  TRINIDAD: Técnico Integrado de Trinidad.                                               </v>
      </c>
      <c r="I8" s="52">
        <f>+PMI!C37</f>
        <v>0.30434782608695654</v>
      </c>
      <c r="J8" s="46" t="str">
        <f>+PMI!B57</f>
        <v xml:space="preserve"> En el 3er Trimestre se vienen realizando las respectivas retroalimentaciones de los planes de mejoramiento institucional-PMI. De 18 I.E se revisaron  21  PMI.   Aguazul: Jorge E.Gaitán, Camilo Torres R,  San Agustin , Luis María Jiménez.  Chámeza:José Antonio Galán; HatoCorozal: Puerto Colombia, Antonio Martínez Delgado, Carlos Lleras Restrepo;  La Salina: Jorge E.Gaitán;     Maní: Camilo Torres; Nunchía: Antonio Nariño; Paz de Ariporo: Sagrado Corazón;  Sácama: Antonio Nariño;     Sabanalarga:  Jorge E.Gaitán ; San Luis de Palenque:   Francisco Lucea;  Tauramena: José María Cordoba, Cusiana y CRIET; Trinidad:  Campestre Brisas del Pauto, Rafael Garcia Herreros y Santa Irene.  Se alcanzó el 30% de la ejecución física.        </v>
      </c>
      <c r="K8" s="52">
        <f>+PMI!C40</f>
        <v>0.2318840579710145</v>
      </c>
      <c r="L8" s="46" t="str">
        <f>+PMI!B64</f>
        <v xml:space="preserve"> En IV Trimestre  de 17  se atendieron 16 I.E programadas :   Aguazul: León de Greiff. ;      Maní: Jesús Bernal Pinzón;  Paz de Ariporo: Simón Bolivar, Francisco José de Caldas, Técnico Industrial El Palmar, Juan José Rondón, ITENCA, Nuestra Señora de Manare;  Pore: El Banco, Antonio Nariño;      Villanueva: Ezequiel Moreno y Díaz, Fabio Riveros, Nuesrta Señora de Los Dolores de Manare;    Recetor: Fernando Rodríguez;    Orocué: La Inmaculada, Luis Carlos Galán Sarmiento. Logrando un 23% de atención de lo programado en el 4to trimestre.</v>
      </c>
    </row>
    <row r="9" spans="1:36" ht="241.5">
      <c r="A9" s="47" t="s">
        <v>100</v>
      </c>
      <c r="B9" s="39" t="str">
        <f>+PPT!B12</f>
        <v>Establecimiento Educativos Oficiales del Departamento de Casanare con Proyectos Transversales Implementados.</v>
      </c>
      <c r="C9" s="40">
        <f>+PPT!O15</f>
        <v>1</v>
      </c>
      <c r="D9" s="40" t="str">
        <f>+PPT!C18</f>
        <v>Trimestral</v>
      </c>
      <c r="E9" s="50">
        <f>+PPT!C31</f>
        <v>0.16666666666666666</v>
      </c>
      <c r="F9" s="39" t="str">
        <f>+PPT!B43</f>
        <v xml:space="preserve"> Se realizó acompañamiento por medio de mesas técnicas y Talleres, para formular, implememtar y ejecutar los seis Proyectos Pedagógicos Transversales con los diferentes docentes, generando compromisos en la retroalimentación de cada uno de los PPT, de 30 I.E programadas en el 2022 en 12 Municipios, se impactaron las siguientes IE: -  Durante el primer trimestre del 2022, de las 30 I.E focalizadas se han capacitado 234 docentes, de 4 municipios y 5 I.E, así:  AGUAZUL: La Turua, Camilo Torres Restrepo.   TÁMARA: Arturo Salazar Mejía. PORE: Rafaél Uribe Uribe. VILLANUEVA: Fabio Riveros, y se atendieron a 237 docentes.</v>
      </c>
      <c r="G9" s="63">
        <f>+PPT!C34</f>
        <v>0.33329999999999999</v>
      </c>
      <c r="H9" s="42" t="str">
        <f>+PPT!B50</f>
        <v xml:space="preserve"> Se realizó acompañamiento por medio de mesas técnicas y Talleres, para formular, implememtar y ejecutar los seis Proyectos Pedagógicos Transversales con los diferentes docentes, generando compromisos en la retroalimentación de cada uno de los PPT.    En el II Trimestre,  además de capacitar a  179 docentes en los 6 PPT,    se superó la meta programada, de 8 Instituciones educativas  se atendieron 12 I.E:  Hatocorozal:I.E Puerto Colombia, I.E Luis Hernández Vargas . Aguazul: I.E Cupiagua. Monterrey: I.E Técnico Diversificado.  TAURAMENA: I.E El Cusiana.  TRINIDAD: Pozo Petrolero, Rafaél Garcia Herreros . San Luis de Palenque: Francisco Lucea.  VILLANUEVA: I.E San Agustín, Ezequiel Moreno y Díaz, Nuestra Señora de los Dolores de Manare. Se avanzó en un 33% de la meta sobre 30 I.E programadas </v>
      </c>
      <c r="I9" s="63">
        <f>+PPT!C37</f>
        <v>0.43333333333333335</v>
      </c>
      <c r="J9" s="42" t="str">
        <f>+PPT!B57</f>
        <v xml:space="preserve">      Durante el III Trimestre se realizaron acompañamientos por medio de mesas técnicas y Talleres, para formular, implememtar y ejecutar los seis Proyectos Pedagógicos Transversales con los diferentes docentes, generando compromisos en la retroalimentación de cada uno de los PPT.    además de capacitar a  293 docentes en los 6 PPT,logrando un 43,3% de ejecución física igual a 13 I.E atendidas:  En el III Trimestre se cumplió con la meta programada,  además de capacitar a  293 docentes en los 6 PPT,logrando un 43,3% de ejecución física igual a 13 I.E atendidas, así: Paz de Ariporo: ITEIPA, Sagrado Corazón, Nuestra Señora de Manare;  Pore: El Banco; Támara:  Centro indígena Siúkaro, Victor Gómez Corredor; Tauramena:  I.E del Llano, José María Cordoba, CRIETy Siglo XXI;  Trinidad: I.E Integrado, Brisas del Pauto, Santa Irene.</v>
      </c>
      <c r="K9" s="63">
        <f>+PPT!C40</f>
        <v>0.36666666666666664</v>
      </c>
      <c r="L9" s="42" t="str">
        <f>+PPT!B64</f>
        <v xml:space="preserve">  Durante el IV Trimestre se realizaron acompañamientos por medio de mesas técnicas y Talleres, para formular, implememtar y ejecutar los seis Proyectos Pedagógicos Transversales con los diferentes docentes, generando compromisos en la retroalimentación de cada uno de los PPT.   En el IV Trimestre se cumplió con la meta programada de  9 I.E, se atendieron 11 I.E  de  8 municipios y se capacitaron 54 docentes en los 6 PPT, asi: Hato Corozal ( Antonio Martínez Delgado), Maní ( Gaviotas); Nunchía (Las Mercedes); Orocué( Luis Carlos Galán Srmiento);  Paz de Ariporo ( Francisco José de Caldas, ITENCA, San Juan de Los LLANOS);  Pore: Antonio Nariño; Recetor ( Fernando Rodríguez Martínez);  Tauramena:   José María Cordoba.  Se obtuvo un 37% de cumplimiento.</v>
      </c>
    </row>
    <row r="10" spans="1:36" ht="241.5">
      <c r="A10" s="47" t="s">
        <v>100</v>
      </c>
      <c r="B10" s="39" t="e">
        <f>+#REF!</f>
        <v>#REF!</v>
      </c>
      <c r="C10" s="40" t="e">
        <f>+#REF!</f>
        <v>#REF!</v>
      </c>
      <c r="D10" s="40" t="e">
        <f>+#REF!</f>
        <v>#REF!</v>
      </c>
      <c r="E10" s="50">
        <v>0</v>
      </c>
      <c r="F10" s="39" t="str">
        <f>+PPT!B43</f>
        <v xml:space="preserve"> Se realizó acompañamiento por medio de mesas técnicas y Talleres, para formular, implememtar y ejecutar los seis Proyectos Pedagógicos Transversales con los diferentes docentes, generando compromisos en la retroalimentación de cada uno de los PPT, de 30 I.E programadas en el 2022 en 12 Municipios, se impactaron las siguientes IE: -  Durante el primer trimestre del 2022, de las 30 I.E focalizadas se han capacitado 234 docentes, de 4 municipios y 5 I.E, así:  AGUAZUL: La Turua, Camilo Torres Restrepo.   TÁMARA: Arturo Salazar Mejía. PORE: Rafaél Uribe Uribe. VILLANUEVA: Fabio Riveros, y se atendieron a 237 docentes.</v>
      </c>
      <c r="G10" s="63">
        <f>+PPT!C34</f>
        <v>0.33329999999999999</v>
      </c>
      <c r="H10" s="42" t="str">
        <f>+PPT!B50</f>
        <v xml:space="preserve"> Se realizó acompañamiento por medio de mesas técnicas y Talleres, para formular, implememtar y ejecutar los seis Proyectos Pedagógicos Transversales con los diferentes docentes, generando compromisos en la retroalimentación de cada uno de los PPT.    En el II Trimestre,  además de capacitar a  179 docentes en los 6 PPT,    se superó la meta programada, de 8 Instituciones educativas  se atendieron 12 I.E:  Hatocorozal:I.E Puerto Colombia, I.E Luis Hernández Vargas . Aguazul: I.E Cupiagua. Monterrey: I.E Técnico Diversificado.  TAURAMENA: I.E El Cusiana.  TRINIDAD: Pozo Petrolero, Rafaél Garcia Herreros . San Luis de Palenque: Francisco Lucea.  VILLANUEVA: I.E San Agustín, Ezequiel Moreno y Díaz, Nuestra Señora de los Dolores de Manare. Se avanzó en un 33% de la meta sobre 30 I.E programadas </v>
      </c>
      <c r="I10" s="63">
        <f>+PPT!C37</f>
        <v>0.43333333333333335</v>
      </c>
      <c r="J10" s="42" t="str">
        <f>+PPT!B57</f>
        <v xml:space="preserve">      Durante el III Trimestre se realizaron acompañamientos por medio de mesas técnicas y Talleres, para formular, implememtar y ejecutar los seis Proyectos Pedagógicos Transversales con los diferentes docentes, generando compromisos en la retroalimentación de cada uno de los PPT.    además de capacitar a  293 docentes en los 6 PPT,logrando un 43,3% de ejecución física igual a 13 I.E atendidas:  En el III Trimestre se cumplió con la meta programada,  además de capacitar a  293 docentes en los 6 PPT,logrando un 43,3% de ejecución física igual a 13 I.E atendidas, así: Paz de Ariporo: ITEIPA, Sagrado Corazón, Nuestra Señora de Manare;  Pore: El Banco; Támara:  Centro indígena Siúkaro, Victor Gómez Corredor; Tauramena:  I.E del Llano, José María Cordoba, CRIETy Siglo XXI;  Trinidad: I.E Integrado, Brisas del Pauto, Santa Irene.</v>
      </c>
      <c r="K10" s="63" t="e">
        <f>+#REF!</f>
        <v>#REF!</v>
      </c>
      <c r="L10" s="42" t="e">
        <f>+#REF!</f>
        <v>#REF!</v>
      </c>
    </row>
    <row r="11" spans="1:36" ht="409.5">
      <c r="A11" s="47" t="s">
        <v>100</v>
      </c>
      <c r="B11" s="39" t="str">
        <f>+PEI!B12</f>
        <v>Establecimientos Educativos Oficiales del Departamento de Casanare con PEI revisados</v>
      </c>
      <c r="C11" s="40">
        <f>+PEI!O15</f>
        <v>1</v>
      </c>
      <c r="D11" s="40" t="str">
        <f>+PEI!C18</f>
        <v>Trimestral</v>
      </c>
      <c r="E11" s="50">
        <f>+PEI!C31</f>
        <v>0.17391304347826086</v>
      </c>
      <c r="F11" s="39" t="str">
        <f>+PEI!B43</f>
        <v xml:space="preserve">Se vienen realizando las respectivas retroalimentaciones del PEI y a su vez el fortalecimiento de losmismos, así como identificando las necesidades de cada uno de los documentos,  en 12  Instituciones Educativas: Las Mercedes,Pore: Rafael Uribe Uribe, San Juan de los Llanos de Paz de Ariporo, Pozo Petrolero de Trinidad, Arturo Salazar Mejia - Támara, Tauramena: El Llano, El Cusiana; Manuel Elkin Patarroyo de Sabanalarga, San Agustin-Villanueva;  De Mani: Gaviotas y Luis Enrique Baron Leal;  El Algarrobo de Orocué.  En 2do trimestre, de 20 I.E se atendieron 16 I.E:  AGUAZUL: I.E Cupiagua , La Turua. HATOCOROZAL: Bonifacio Gutiérrez, Horacio Perdómo, Luis Hernández Vargas, Simón Bolivar  el Chire.  MANÍ: I.E San José de la Poyata, Luis E Barón Leal.  MONTERREY: I.E Diversificado de M, Normal Superior de Mrey. NUNCHIA: Salvador Camacho Roldán, El Pretexto.  TÁMARA: Victor Gómez Corredor. TAURAMENA: Siglo XXI.  TRINIDAD: Técnico Integrado de Trinidad. </v>
      </c>
      <c r="G11" s="63">
        <f>+PEI!C34</f>
        <v>0.3</v>
      </c>
      <c r="H11" s="42" t="str">
        <f>+PEI!B50</f>
        <v>Se vienen realizando las respectivas retroalimentaciones del PEI y a su vez el fortalecimiento de losmismos, así como identificando las necesidades de cada uno de los documentos.   En 2do trimestre, de 20 I.E se atendieron 18 ( en cuales se incluyen 2 de resguardos indígenas) I.E:  AGUAZUL: I.E Cupiagua , La Turua. HATOCOROZAL: Bonifacio Gutiérrez, Horacio Perdómo, Luis Hernández Vargas, Simón Bolivar  el Chire.  MANÍ: I.E San José de la Poyata, Luis E Barón Leal.  MONTERREY: I.E Diversificado de M, Normal Superior de Monterrey. NUNCHIA: Salvador Camacho Roldán, El Pretexto.  TÁMARA: Victor Gómez Corredor. TAURAMENA: Siglo XXI.  TRINIDAD: Técnico Integrado de Trinidad.  Es significativo que al indicador de los PEI revisados se suma la A.T integral orientada a PEC  indígenas de 6  I.E.. obteniendo un 33% de alcance en el segundo trimestre, el cual se adiciona al 27% de lo alcanzado en el reso de las demás I.E, y que sumado y al sacar la media estadística nos proporciona un  resultado de 30% .</v>
      </c>
      <c r="I11" s="63">
        <f>+PEI!C37</f>
        <v>0.3188405797101449</v>
      </c>
      <c r="J11" s="42" t="str">
        <f>+PEI!B57</f>
        <v>Se vienen realizando las respectivas retroalimentaciones del PEI y a su vez el fortalecimiento de los mismos, así como identificando las necesidades de cada uno de los documentos.  En el 3er Trimestre de 17 I.E (+ una indígena) se atendieron 22  con la revisión de PEI ( en los cuales se incluyen 1 de resguardos indígenas) :   Aguazul: Jorge E.Gaitán, Camilo Torres R,  San Agustin , Luis María Jiménez.  Chámeza:José Antonio Galán; HatoCorozal: Puerto Colombia, Antonio Martínez Delgado, Carlos Lleras Restrepo;  La Salina: Jorge E.Gaitán;     Maní: Camilo Torres; Nunchía: Antonio Nariño; Paz de Ariporo: Sagrado Corazón;  Sácama: Antonio Nariño;     Sabanalarga:  Jorge E.Gaitán ; San Luis de Palenque:   Francisco Lucea;        Tauramena: José María Cordoba, Cusiana y CRIET; Trinidad:  Campestre Brisas del Pauto, Rafael Garcia Herreros y Santa Irene.   Al indicador de los PEI revisados que alcanzó un 33% de ejecución, se suma la A.T integral orientada a un(1) PEC  indígenas de 6  I.E con 17% de ejecución  que sumado y al sacar la media estadística nos proporciona un  resultado de 32% .   Es de resaltar que adicional a la revisión de los PEI, se fortaleció el seguimiento en 6 I.E al proceso de implementación del Decreto 1421 de 2017(educación inclusiva) de la política de inclusión teniedo en cuenta las herramientas establecidas para el análisis del Plan Integral de Ajuste Razonable-PIAR,caracterizaciones pedagógicas, ajustes curriculares a la inclusión y el Diseño Universal del Aprendizaje-DUA. Municipios e Instituciones educativas intervenidas:Trinidad: Campestre Brisas del Pauto, Rafael Garcia Herreros, Santa Irene; Nunchia: Antonio Nariño; Paz Ariporo: Sagrado Corazón.</v>
      </c>
      <c r="K11" s="63">
        <f>+PEI!C40</f>
        <v>0.24637681159420291</v>
      </c>
      <c r="L11" s="42" t="str">
        <f>+PEI!B64</f>
        <v xml:space="preserve">Se vienen realizando las respectivas retroalimentaciones del PEI y a su vez el fortalecimiento de los mismos, así como identificando las necesidades de cada uno de los documentos. En IV Trimestre se atendieron 16 I.E programadas :   Aguazul: León de Greiff. ;      Maní: Jesús Bernal Pinzón;  Paz de Ariporo: Simón Bolivar, Francisco José de Caldas, Técnico Industrial El Palmar, Juan José Rondón, ITENCA, Nuestra Señora de Manare;  Pore: El Banco, Antonio Nariño;      Villanueva: Ezequiel Moreno y Díaz, Fabio Riveros, Nuesrta Señora de Los Dolores de Manare;    Recetor: Fernando Rodríguez;    Orocué: La Inmaculada, Luis Carlos Galán Sarmiento.  En relación con los PEC,  en el IV trimestre se continuo el  trabajo de seguimiento a los PEC en las 4 I.E indpigenas: Murewom Wayuri, Lisa Maneni, Alegaxu, IEA Pudi, Yamotsinemu y Siukaro.     En total se retroalimentaron 17 I.E , que corresponde al 25% de la meta 69 de la vigencia 2022.   </v>
      </c>
    </row>
    <row r="12" spans="1:36" ht="409.5">
      <c r="A12" s="47" t="s">
        <v>100</v>
      </c>
      <c r="B12" s="39" t="str">
        <f>+'Educación Media'!B12:X12</f>
        <v xml:space="preserve"> Fortalecimiento a la articulación de la Educación Media de los Establecimientos Educativos oficiales del Departamento de Casanare.</v>
      </c>
      <c r="C12" s="40">
        <f>+'Educación Media'!O15</f>
        <v>1</v>
      </c>
      <c r="D12" s="40" t="str">
        <f>+'Educación Media'!C18</f>
        <v>Trimestral</v>
      </c>
      <c r="E12" s="50">
        <f>+'Educación Media'!C31</f>
        <v>0.86</v>
      </c>
      <c r="F12" s="39" t="str">
        <f>+'Educación Media'!B43</f>
        <v>Se realizo acompañamiento a las siguientes quince (15) IE: Arturo Salazar Mejia, Antonio Nariño, Camilo Torres, Cupiagua, Del Llano, Cusiana, Gaviotas, José Antonio Galán, Las Mercedes, Luis Carlos Galán Sarmiento, El Pretexto, Siglo XXI, El Algarrobo, Inmaculada, La Turua; en las cuales se atendieron 645 estudiantes de los grados  10° y 11°, trabajando la tematica Orientación vocacional desde la perspectiva de la construcción de los proyectos de vida y 32 Docentes y Directivos Docentes en la temática Revisión de Proyectos educativos institucionales y plan de mejora de los mismos.   Paralelamente al proceso de orientación vocacional y curricular se ha logrado la articulación de 43 instituciones educativas al programa de Doble Titulación con el SENA, logrando obtener una matrícual total de 4.342 estudiantes (de los grados 10° y 11°).</v>
      </c>
      <c r="G12" s="63">
        <f>+'Educación Media'!C34</f>
        <v>0.86</v>
      </c>
      <c r="H12" s="42" t="str">
        <f>+'Educación Media'!B50</f>
        <v>Se realizo acompañamiento a 20 instituciones educativas más, incrementando la orientación vocacional con 1649 estudiantes para una cantidad  total de cubrimiento de  2.394 estudiantes de los grados 10° y 11°del total de 4915 estipulados en el proyecto de la media,  y a 30 docentes en orientación curricular ( de un total de 44).  El indicador para Orientación socio vocacional viene cumpliendo con el 54% de lo programado.      Complemetario al indicador, en el segundo trimestre de 2022, después de realizar el seguimiento y monitoreo  al convenio interinstitucional celebrado entre el departamento de Casanare y el SENA, al proceso de la matrícula de estudiantes de los grados 10° y 11° de las instituciones educativas de la educación media, articulados a los programas de Doble Titulación en la actual vigencia, y hacer un análisis comparativo entre la información suministrada por el SENA y los datos de matrícula registrada en el Sistema Integrado de Matrícula – SIMAT a corte del 16 de junio de 2022, verificado con las instituciones educativas, de 18 municipios, se logró obtener la depuración de datos y establecer que, contamos con un total de 3.909 estudiantes aprendices, de los cuales  2.292  pertenecen al grado 10° y 1.617 al grado 11°. De acuerdo a la media estadístadística para el indicador de estudiantes con doble titulación se esta cumpliendo con el 100%.</v>
      </c>
      <c r="I12" s="63">
        <f>+'Educación Media'!C37</f>
        <v>0.86</v>
      </c>
      <c r="J12" s="42" t="str">
        <f>+'Educación Media'!B57</f>
        <v xml:space="preserve"> En el 3erTrimestre se dió orientación vocacional  por medio de talleres en 16 I.E, así:   I.E. Aguazul:San Agustín,   Camilo Torres;     Hato Corozal: Bonifacio Gutierrez, Puerto Colombia; Maní: Camilo Torres Restrepo, Gaviotas;  Nunchía: Antonio Nariño:  Paz de Ariporo:I.E Técnico Industrial el Palmar ITEIPA, Simón Bolivar-Montañas del Totumo, San Juan de los Llanos-Guamas, Nuestra Señora de Manare, Sagrado Corazón. Pore: Antonio Nariño; Sabanalarga: Jorge Eliecer Gaitán ; Tauramena: I.E del Llano;  Villanueva: Ezequiel Moreno y Díaz.; incrementando la orientación vocacional en  1.264 estudiantes más de los grados 10° y 11°del total de 4915 estipulados en el proyecto de la media,  y a 33 docentes en orientación curricular.  El indicador para establecimientos educativos fortalecidos en la diferentes modalidades de educación media viene cumpliendo con el 40,92% de lo programado.     También Complemetario al presente indicador, en el tercer  trimestre, después de realizar el seguimiento y monitoreo  al convenio interinstitucional celebrado entre el departamento de Casanare y el SENA, al proceso de la matrícula de estudiantes de los grados 10° y 11° de las instituciones educativas de la educación media, articulados a los programas de Doble Titulación en la actual vigencia, verificado con las instituciones educativas, de 18 municipios, se logró establecer que, contamos con un total de 3.744 estudiantes aprendices, de los cuales  2.127  pertenecen al grado 10° y 1.617 al grado 11°. De acuerdo a la media estadístadística para los indicadores de estudiantes con doble titulación,  así como establecimiento educativos con doble titulación, se esta cumpliendo con el 98,58%.</v>
      </c>
      <c r="K12" s="63">
        <f>+'Educación Media'!C40</f>
        <v>1</v>
      </c>
      <c r="L12" s="42" t="str">
        <f>+'Educación Media'!B64</f>
        <v xml:space="preserve"> En el IV Trimestre se hizo cubrimiento por medio de talleres a 10 I.E,  de 7 municipios , así:   Paz de ariporo:  IE. Juan José Rondón, Técnico Industrial el Palmar, San Juan de los Llanos;  IE Simón Bolívar de Hato Corozal; IE Jorge Eliecer Gaitán , IE San Agustín de Aguazul; Las Mercedes, de Nunchia, IE Jesús Bernal Pinzón de Maní; IE Jorge Eliecer Gaitán de Sabanalarga;  IE José María Córdoba de Tauramena; incrementando la orientación vocacional en 900 estudiantes más de los grados 10° y 11°.  Al finalizar la vigencia, se logró  dar orientación vocacional  a un total  de 4.458 estudiantes  que corresponde al 91% , frente a lo programado (4,915)   y  a 95 docentes    El indicador para establecimientos educativos fortalecidos en la diferentes modalidades de educación media cumplió con el 100% de lo programado. Tambien en el IV trimestre, se fortalecieron las modalidades de la educación media técnica con la tranferencia de recursos qe se hicieron a trece (13) instituciones educativas del departamento para la adquidición de herramientas y elementos básicos que  permitan fortalecer el desarrollo de las actividades de aprendizaje que adelantan los estudiantes.  Complementario al presente indicador, en el tercer  trimestre, después de realizar el seguimiento y monitoreo  al convenio interinstitucional celebrado entre el departamento de Casanare y el SENA, al proceso de la matrícula de estudiantes de los grados 10° y 11° de las instituciones educativas de la educación media, articulados a los programas de Doble Titulación en la actual vigencia, verificado con las instituciones educativas, de 18 municipios, se logró establecer que aproximadamente a la fecha, contamos con un total de 3.744 estudiantes aprendices, de los cuales  2.196  pertenecen al grado 10° y 1.548 al grado 11°. De acuerdo a la media estadístadística para los indicadores de estudiantes con doble titulación,  así como establecimiento educativos con doble titulación, se esta cumpliendo con el 98,58%.    Se pudo observar que se viene presentando un problema de deserción y de retiro voluntario de estudiantes de los programas de formación SENA. Así se este cumpliendo con la meta 2022 que corresponde a 1.200 estudiantes que reciben doble titulación en el mes de diciembre.    En resumén, para el presente idicador se tuvo encuenta la cantidad total de 50 instituciones educativas atendidas para orientación vocacional y articulación hacia la doble titulación, y analizada la sumatoria de los 4 trimestres genera un resultado promedio de logro del 89, 5%</v>
      </c>
      <c r="N12" s="78"/>
      <c r="O12" s="78"/>
      <c r="P12" s="78"/>
      <c r="Q12" s="78"/>
      <c r="R12" s="78"/>
      <c r="S12" s="78"/>
      <c r="T12" s="78"/>
      <c r="U12" s="78"/>
    </row>
    <row r="13" spans="1:36">
      <c r="A13" s="47" t="s">
        <v>100</v>
      </c>
      <c r="B13" s="39"/>
      <c r="C13" s="40"/>
      <c r="D13" s="40"/>
      <c r="E13" s="51"/>
      <c r="F13" s="45"/>
      <c r="G13" s="46"/>
      <c r="H13" s="46"/>
      <c r="I13" s="46"/>
      <c r="J13" s="46"/>
      <c r="K13" s="46"/>
      <c r="L13" s="46"/>
    </row>
    <row r="14" spans="1:36">
      <c r="A14" s="47" t="s">
        <v>100</v>
      </c>
      <c r="B14" s="39"/>
      <c r="C14" s="41"/>
      <c r="D14" s="41"/>
      <c r="E14" s="51"/>
      <c r="F14" s="45"/>
      <c r="G14" s="46"/>
      <c r="H14" s="46"/>
      <c r="I14" s="46"/>
      <c r="J14" s="46"/>
      <c r="K14" s="46"/>
      <c r="L14" s="46"/>
      <c r="N14" s="2"/>
      <c r="O14" s="2"/>
      <c r="P14" s="2"/>
      <c r="Q14" s="2"/>
      <c r="R14" s="2"/>
      <c r="S14" s="2"/>
      <c r="T14" s="2"/>
      <c r="U14" s="2"/>
      <c r="V14" s="2"/>
      <c r="W14" s="2"/>
      <c r="X14" s="2"/>
      <c r="Y14" s="2"/>
      <c r="Z14" s="2"/>
      <c r="AA14" s="2"/>
      <c r="AB14" s="2"/>
      <c r="AC14" s="2"/>
      <c r="AD14" s="2"/>
      <c r="AE14" s="2"/>
      <c r="AF14" s="2"/>
      <c r="AG14" s="2"/>
      <c r="AH14" s="2"/>
      <c r="AI14" s="2"/>
      <c r="AJ14" s="2"/>
    </row>
    <row r="15" spans="1:36">
      <c r="A15" s="47" t="s">
        <v>100</v>
      </c>
      <c r="B15" s="39"/>
      <c r="C15" s="41"/>
      <c r="D15" s="41"/>
      <c r="E15" s="51"/>
      <c r="F15" s="45"/>
      <c r="G15" s="46"/>
      <c r="H15" s="46"/>
      <c r="I15" s="46"/>
      <c r="J15" s="46"/>
      <c r="K15" s="46"/>
      <c r="L15" s="46"/>
    </row>
    <row r="16" spans="1:36">
      <c r="N16" s="1"/>
      <c r="O16" s="1"/>
      <c r="P16" s="1"/>
      <c r="Q16" s="1"/>
      <c r="R16" s="1"/>
      <c r="S16" s="1"/>
      <c r="T16" s="1"/>
      <c r="U16" s="1"/>
      <c r="V16" s="1"/>
      <c r="W16" s="1"/>
      <c r="X16" s="1"/>
      <c r="Y16" s="1"/>
      <c r="Z16" s="1"/>
      <c r="AA16" s="1"/>
      <c r="AB16" s="1"/>
      <c r="AC16" s="1"/>
      <c r="AD16" s="1"/>
      <c r="AE16" s="1"/>
      <c r="AF16" s="1"/>
      <c r="AG16" s="1"/>
      <c r="AH16" s="1"/>
      <c r="AI16" s="1"/>
      <c r="AJ16" s="1"/>
    </row>
    <row r="17" spans="2:35" ht="15">
      <c r="B17" s="64"/>
    </row>
    <row r="18" spans="2:35">
      <c r="N18" s="1"/>
      <c r="O18" s="1"/>
      <c r="P18" s="1"/>
      <c r="Q18" s="1"/>
      <c r="R18" s="1"/>
      <c r="S18" s="1"/>
      <c r="T18" s="1"/>
      <c r="U18" s="1"/>
      <c r="V18" s="1"/>
      <c r="W18" s="1"/>
      <c r="X18" s="1"/>
      <c r="Y18" s="1"/>
      <c r="Z18" s="1"/>
      <c r="AA18" s="1"/>
      <c r="AB18" s="1"/>
    </row>
    <row r="19" spans="2:35">
      <c r="AC19" s="1"/>
    </row>
    <row r="28" spans="2:35">
      <c r="M28" s="78"/>
      <c r="N28" s="78"/>
      <c r="O28" s="78"/>
      <c r="P28" s="78"/>
      <c r="Q28" s="78"/>
      <c r="R28" s="78"/>
      <c r="S28" s="78"/>
      <c r="T28" s="78"/>
      <c r="U28" s="78"/>
      <c r="V28" s="78"/>
      <c r="W28" s="78"/>
      <c r="X28" s="78"/>
      <c r="Y28" s="78"/>
      <c r="Z28" s="78"/>
      <c r="AA28" s="78"/>
      <c r="AB28" s="78"/>
      <c r="AC28" s="78"/>
      <c r="AD28" s="78"/>
      <c r="AE28" s="78"/>
      <c r="AF28" s="78"/>
      <c r="AG28" s="78"/>
      <c r="AH28" s="78"/>
      <c r="AI28" s="78"/>
    </row>
  </sheetData>
  <mergeCells count="7">
    <mergeCell ref="M28:AI28"/>
    <mergeCell ref="K1:L1"/>
    <mergeCell ref="N12:U12"/>
    <mergeCell ref="B1:C1"/>
    <mergeCell ref="E1:F1"/>
    <mergeCell ref="G1:H1"/>
    <mergeCell ref="I1:J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5" tint="0.39997558519241921"/>
  </sheetPr>
  <dimension ref="B1:AC68"/>
  <sheetViews>
    <sheetView tabSelected="1" topLeftCell="A56" zoomScale="110" zoomScaleNormal="110" workbookViewId="0">
      <selection activeCell="B67" sqref="B67:X67"/>
    </sheetView>
  </sheetViews>
  <sheetFormatPr baseColWidth="10" defaultColWidth="4.625" defaultRowHeight="13.5" customHeight="1"/>
  <cols>
    <col min="1" max="1" width="4.625" style="2"/>
    <col min="2" max="2" width="15.5" style="2" customWidth="1"/>
    <col min="3" max="4" width="9.625" style="2" customWidth="1"/>
    <col min="5" max="5" width="11" style="2" customWidth="1"/>
    <col min="6" max="6" width="6.625" style="2" customWidth="1"/>
    <col min="7" max="7" width="3.5" style="2" customWidth="1"/>
    <col min="8" max="8" width="2.375" style="2" customWidth="1"/>
    <col min="9" max="9" width="4.375" style="2" customWidth="1"/>
    <col min="10" max="10" width="9.625" style="2" customWidth="1"/>
    <col min="11" max="11" width="1.625" style="2" customWidth="1"/>
    <col min="12" max="12" width="2.125" style="2" customWidth="1"/>
    <col min="13" max="13" width="2.375" style="2" customWidth="1"/>
    <col min="14" max="14" width="6.125" style="2" customWidth="1"/>
    <col min="15" max="15" width="5.625" style="2" bestFit="1" customWidth="1"/>
    <col min="16" max="16" width="2" style="2" customWidth="1"/>
    <col min="17" max="17" width="1.5" style="2" customWidth="1"/>
    <col min="18" max="18" width="3.625" style="2" customWidth="1"/>
    <col min="19" max="19" width="5.375" style="2" customWidth="1"/>
    <col min="20" max="20" width="3.5" style="2" customWidth="1"/>
    <col min="21" max="23" width="5.125" style="2" customWidth="1"/>
    <col min="24" max="24" width="8.625" style="2" customWidth="1"/>
    <col min="25" max="25" width="15.125" style="2" customWidth="1"/>
    <col min="26" max="26" width="10.625" style="2" customWidth="1"/>
    <col min="27" max="27" width="26.875" style="2" customWidth="1"/>
    <col min="28" max="28" width="14.625" style="3" customWidth="1"/>
    <col min="29" max="29" width="4.625" style="3"/>
    <col min="30" max="16384" width="4.625" style="2"/>
  </cols>
  <sheetData>
    <row r="1" spans="2:29" ht="13.5" hidden="1" customHeight="1">
      <c r="B1" s="160"/>
      <c r="C1" s="174" t="s">
        <v>74</v>
      </c>
      <c r="D1" s="174"/>
      <c r="E1" s="174"/>
      <c r="F1" s="174"/>
      <c r="G1" s="174"/>
      <c r="H1" s="174"/>
      <c r="I1" s="174"/>
      <c r="J1" s="174"/>
      <c r="K1" s="174"/>
      <c r="L1" s="174"/>
      <c r="M1" s="174"/>
      <c r="N1" s="174"/>
      <c r="O1" s="174"/>
      <c r="P1" s="174"/>
      <c r="Q1" s="174"/>
      <c r="R1" s="174"/>
      <c r="S1" s="160"/>
      <c r="T1" s="160"/>
      <c r="U1" s="160"/>
      <c r="V1" s="160"/>
      <c r="W1" s="160"/>
      <c r="X1" s="160"/>
    </row>
    <row r="2" spans="2:29" ht="13.5" hidden="1" customHeight="1">
      <c r="B2" s="160"/>
      <c r="C2" s="175" t="s">
        <v>75</v>
      </c>
      <c r="D2" s="162"/>
      <c r="E2" s="162"/>
      <c r="F2" s="162"/>
      <c r="G2" s="162"/>
      <c r="H2" s="162"/>
      <c r="I2" s="162"/>
      <c r="J2" s="162"/>
      <c r="K2" s="162"/>
      <c r="L2" s="162"/>
      <c r="M2" s="162"/>
      <c r="N2" s="162"/>
      <c r="O2" s="162"/>
      <c r="P2" s="162"/>
      <c r="Q2" s="162"/>
      <c r="R2" s="163"/>
      <c r="S2" s="160"/>
      <c r="T2" s="160"/>
      <c r="U2" s="160"/>
      <c r="V2" s="160"/>
      <c r="W2" s="160"/>
      <c r="X2" s="160"/>
    </row>
    <row r="3" spans="2:29" ht="13.5" hidden="1" customHeight="1">
      <c r="B3" s="160"/>
      <c r="C3" s="176"/>
      <c r="D3" s="165"/>
      <c r="E3" s="165"/>
      <c r="F3" s="165"/>
      <c r="G3" s="165"/>
      <c r="H3" s="165"/>
      <c r="I3" s="165"/>
      <c r="J3" s="165"/>
      <c r="K3" s="165"/>
      <c r="L3" s="165"/>
      <c r="M3" s="165"/>
      <c r="N3" s="165"/>
      <c r="O3" s="165"/>
      <c r="P3" s="165"/>
      <c r="Q3" s="165"/>
      <c r="R3" s="166"/>
      <c r="S3" s="160"/>
      <c r="T3" s="160"/>
      <c r="U3" s="160"/>
      <c r="V3" s="160"/>
      <c r="W3" s="160"/>
      <c r="X3" s="160"/>
    </row>
    <row r="4" spans="2:29" ht="13.5" hidden="1" customHeight="1">
      <c r="B4" s="160"/>
      <c r="C4" s="177"/>
      <c r="D4" s="168"/>
      <c r="E4" s="168"/>
      <c r="F4" s="168"/>
      <c r="G4" s="168"/>
      <c r="H4" s="168"/>
      <c r="I4" s="168"/>
      <c r="J4" s="168"/>
      <c r="K4" s="168"/>
      <c r="L4" s="168"/>
      <c r="M4" s="168"/>
      <c r="N4" s="168"/>
      <c r="O4" s="168"/>
      <c r="P4" s="168"/>
      <c r="Q4" s="168"/>
      <c r="R4" s="169"/>
      <c r="S4" s="160"/>
      <c r="T4" s="160"/>
      <c r="U4" s="160"/>
      <c r="V4" s="160"/>
      <c r="W4" s="160"/>
      <c r="X4" s="160"/>
    </row>
    <row r="5" spans="2:29" ht="13.5" customHeight="1">
      <c r="B5" s="160"/>
      <c r="C5" s="161" t="s">
        <v>84</v>
      </c>
      <c r="D5" s="162"/>
      <c r="E5" s="162"/>
      <c r="F5" s="162"/>
      <c r="G5" s="162"/>
      <c r="H5" s="162"/>
      <c r="I5" s="162"/>
      <c r="J5" s="162"/>
      <c r="K5" s="162"/>
      <c r="L5" s="162"/>
      <c r="M5" s="162"/>
      <c r="N5" s="162"/>
      <c r="O5" s="162"/>
      <c r="P5" s="162"/>
      <c r="Q5" s="162"/>
      <c r="R5" s="163"/>
      <c r="S5" s="160" t="s">
        <v>98</v>
      </c>
      <c r="T5" s="160"/>
      <c r="U5" s="160"/>
      <c r="V5" s="160"/>
      <c r="W5" s="160"/>
      <c r="X5" s="160"/>
      <c r="AB5" s="2"/>
      <c r="AC5" s="2"/>
    </row>
    <row r="6" spans="2:29" ht="13.5" customHeight="1">
      <c r="B6" s="160"/>
      <c r="C6" s="164"/>
      <c r="D6" s="165"/>
      <c r="E6" s="165"/>
      <c r="F6" s="165"/>
      <c r="G6" s="165"/>
      <c r="H6" s="165"/>
      <c r="I6" s="165"/>
      <c r="J6" s="165"/>
      <c r="K6" s="165"/>
      <c r="L6" s="165"/>
      <c r="M6" s="165"/>
      <c r="N6" s="165"/>
      <c r="O6" s="165"/>
      <c r="P6" s="165"/>
      <c r="Q6" s="165"/>
      <c r="R6" s="166"/>
      <c r="S6" s="160"/>
      <c r="T6" s="160"/>
      <c r="U6" s="160"/>
      <c r="V6" s="160"/>
      <c r="W6" s="160"/>
      <c r="X6" s="160"/>
      <c r="AB6" s="2"/>
      <c r="AC6" s="2"/>
    </row>
    <row r="7" spans="2:29" ht="13.5" customHeight="1">
      <c r="B7" s="160"/>
      <c r="C7" s="167"/>
      <c r="D7" s="168"/>
      <c r="E7" s="168"/>
      <c r="F7" s="168"/>
      <c r="G7" s="168"/>
      <c r="H7" s="168"/>
      <c r="I7" s="168"/>
      <c r="J7" s="168"/>
      <c r="K7" s="168"/>
      <c r="L7" s="168"/>
      <c r="M7" s="168"/>
      <c r="N7" s="168"/>
      <c r="O7" s="168"/>
      <c r="P7" s="168"/>
      <c r="Q7" s="168"/>
      <c r="R7" s="169"/>
      <c r="S7" s="160"/>
      <c r="T7" s="160"/>
      <c r="U7" s="160"/>
      <c r="V7" s="160"/>
      <c r="W7" s="160"/>
      <c r="X7" s="160"/>
      <c r="AB7" s="2"/>
      <c r="AC7" s="2"/>
    </row>
    <row r="8" spans="2:29" ht="9" customHeight="1">
      <c r="B8" s="170"/>
      <c r="C8" s="170"/>
      <c r="D8" s="170"/>
      <c r="E8" s="170"/>
      <c r="F8" s="170"/>
      <c r="G8" s="170"/>
      <c r="H8" s="170"/>
      <c r="I8" s="170"/>
      <c r="J8" s="170"/>
      <c r="K8" s="170"/>
      <c r="L8" s="170"/>
      <c r="M8" s="170"/>
      <c r="N8" s="170"/>
      <c r="O8" s="170"/>
      <c r="P8" s="170"/>
      <c r="Q8" s="170"/>
      <c r="R8" s="170"/>
      <c r="S8" s="170"/>
      <c r="T8" s="170"/>
      <c r="U8" s="170"/>
      <c r="V8" s="170"/>
      <c r="W8" s="170"/>
      <c r="X8" s="170"/>
    </row>
    <row r="9" spans="2:29" ht="19.350000000000001" customHeight="1">
      <c r="B9" s="171" t="s">
        <v>49</v>
      </c>
      <c r="C9" s="172"/>
      <c r="D9" s="172"/>
      <c r="E9" s="172"/>
      <c r="F9" s="172"/>
      <c r="G9" s="172"/>
      <c r="H9" s="172"/>
      <c r="I9" s="172"/>
      <c r="J9" s="172"/>
      <c r="K9" s="172"/>
      <c r="L9" s="172"/>
      <c r="M9" s="172"/>
      <c r="N9" s="172"/>
      <c r="O9" s="172"/>
      <c r="P9" s="172"/>
      <c r="Q9" s="172"/>
      <c r="R9" s="172"/>
      <c r="S9" s="172"/>
      <c r="T9" s="172"/>
      <c r="U9" s="172"/>
      <c r="V9" s="172"/>
      <c r="W9" s="172"/>
      <c r="X9" s="173"/>
    </row>
    <row r="10" spans="2:29" ht="15" customHeight="1">
      <c r="B10" s="130" t="s">
        <v>6</v>
      </c>
      <c r="C10" s="130"/>
      <c r="D10" s="130"/>
      <c r="E10" s="130"/>
      <c r="F10" s="130"/>
      <c r="G10" s="130"/>
      <c r="H10" s="130"/>
      <c r="I10" s="130"/>
      <c r="J10" s="130"/>
      <c r="K10" s="130"/>
      <c r="L10" s="130"/>
      <c r="M10" s="130"/>
      <c r="N10" s="130"/>
      <c r="O10" s="130"/>
      <c r="P10" s="130"/>
      <c r="Q10" s="130"/>
      <c r="R10" s="130"/>
      <c r="S10" s="130"/>
      <c r="T10" s="130"/>
      <c r="U10" s="130"/>
      <c r="V10" s="130"/>
      <c r="W10" s="130"/>
      <c r="X10" s="130"/>
    </row>
    <row r="11" spans="2:29" ht="23.25" customHeight="1">
      <c r="B11" s="149" t="s">
        <v>131</v>
      </c>
      <c r="C11" s="149"/>
      <c r="D11" s="149"/>
      <c r="E11" s="149"/>
      <c r="F11" s="149"/>
      <c r="G11" s="149"/>
      <c r="H11" s="149"/>
      <c r="I11" s="149"/>
      <c r="J11" s="149"/>
      <c r="K11" s="149"/>
      <c r="L11" s="149"/>
      <c r="M11" s="149"/>
      <c r="N11" s="149"/>
      <c r="O11" s="149"/>
      <c r="P11" s="149"/>
      <c r="Q11" s="149"/>
      <c r="R11" s="149"/>
      <c r="S11" s="149"/>
      <c r="T11" s="149"/>
      <c r="U11" s="149"/>
      <c r="V11" s="149"/>
      <c r="W11" s="149"/>
      <c r="X11" s="149"/>
    </row>
    <row r="12" spans="2:29" ht="12" customHeight="1">
      <c r="B12" s="150" t="s">
        <v>56</v>
      </c>
      <c r="C12" s="151"/>
      <c r="D12" s="151"/>
      <c r="E12" s="151"/>
      <c r="F12" s="152"/>
      <c r="G12" s="132" t="s">
        <v>48</v>
      </c>
      <c r="H12" s="132"/>
      <c r="I12" s="132"/>
      <c r="J12" s="132" t="s">
        <v>97</v>
      </c>
      <c r="K12" s="150" t="s">
        <v>7</v>
      </c>
      <c r="L12" s="151"/>
      <c r="M12" s="151"/>
      <c r="N12" s="152"/>
      <c r="O12" s="124" t="s">
        <v>8</v>
      </c>
      <c r="P12" s="125"/>
      <c r="Q12" s="125"/>
      <c r="R12" s="125"/>
      <c r="S12" s="125"/>
      <c r="T12" s="125"/>
      <c r="U12" s="125"/>
      <c r="V12" s="125"/>
      <c r="W12" s="125"/>
      <c r="X12" s="126"/>
      <c r="Y12" s="4"/>
      <c r="Z12" s="4"/>
      <c r="AA12" s="4"/>
    </row>
    <row r="13" spans="2:29" ht="32.1" customHeight="1">
      <c r="B13" s="153"/>
      <c r="C13" s="154"/>
      <c r="D13" s="154"/>
      <c r="E13" s="154"/>
      <c r="F13" s="155"/>
      <c r="G13" s="132"/>
      <c r="H13" s="132"/>
      <c r="I13" s="132"/>
      <c r="J13" s="132"/>
      <c r="K13" s="153"/>
      <c r="L13" s="154"/>
      <c r="M13" s="154"/>
      <c r="N13" s="155"/>
      <c r="O13" s="156" t="s">
        <v>55</v>
      </c>
      <c r="P13" s="157"/>
      <c r="Q13" s="157"/>
      <c r="R13" s="158"/>
      <c r="S13" s="139" t="s">
        <v>54</v>
      </c>
      <c r="T13" s="140"/>
      <c r="U13" s="141"/>
      <c r="V13" s="139" t="s">
        <v>53</v>
      </c>
      <c r="W13" s="140"/>
      <c r="X13" s="141"/>
      <c r="Y13" s="4"/>
      <c r="Z13" s="4"/>
      <c r="AA13" s="4"/>
    </row>
    <row r="14" spans="2:29" ht="58.5" customHeight="1">
      <c r="B14" s="123" t="s">
        <v>101</v>
      </c>
      <c r="C14" s="123"/>
      <c r="D14" s="123"/>
      <c r="E14" s="123"/>
      <c r="F14" s="123"/>
      <c r="G14" s="159" t="s">
        <v>96</v>
      </c>
      <c r="H14" s="159"/>
      <c r="I14" s="159"/>
      <c r="J14" s="71" t="s">
        <v>99</v>
      </c>
      <c r="K14" s="142">
        <v>44</v>
      </c>
      <c r="L14" s="142"/>
      <c r="M14" s="142"/>
      <c r="N14" s="142"/>
      <c r="O14" s="143">
        <v>1</v>
      </c>
      <c r="P14" s="144"/>
      <c r="Q14" s="144"/>
      <c r="R14" s="145"/>
      <c r="S14" s="146" t="s">
        <v>102</v>
      </c>
      <c r="T14" s="147"/>
      <c r="U14" s="148"/>
      <c r="V14" s="119">
        <v>2022</v>
      </c>
      <c r="W14" s="119"/>
      <c r="X14" s="119"/>
    </row>
    <row r="15" spans="2:29" ht="18" customHeight="1">
      <c r="B15" s="120" t="s">
        <v>9</v>
      </c>
      <c r="C15" s="121"/>
      <c r="D15" s="121"/>
      <c r="E15" s="121"/>
      <c r="F15" s="121"/>
      <c r="G15" s="121"/>
      <c r="H15" s="121"/>
      <c r="I15" s="121"/>
      <c r="J15" s="121"/>
      <c r="K15" s="121"/>
      <c r="L15" s="121"/>
      <c r="M15" s="121"/>
      <c r="N15" s="121"/>
      <c r="O15" s="121"/>
      <c r="P15" s="121"/>
      <c r="Q15" s="121"/>
      <c r="R15" s="121"/>
      <c r="S15" s="121"/>
      <c r="T15" s="121"/>
      <c r="U15" s="121"/>
      <c r="V15" s="121"/>
      <c r="W15" s="121"/>
      <c r="X15" s="122"/>
      <c r="Z15" s="2" t="s">
        <v>51</v>
      </c>
    </row>
    <row r="16" spans="2:29" ht="38.1" customHeight="1">
      <c r="B16" s="72" t="s">
        <v>52</v>
      </c>
      <c r="C16" s="124" t="s">
        <v>10</v>
      </c>
      <c r="D16" s="126"/>
      <c r="E16" s="138" t="s">
        <v>121</v>
      </c>
      <c r="F16" s="138"/>
      <c r="G16" s="132" t="s">
        <v>11</v>
      </c>
      <c r="H16" s="132"/>
      <c r="I16" s="132"/>
      <c r="J16" s="132"/>
      <c r="K16" s="132"/>
      <c r="L16" s="132"/>
      <c r="M16" s="132" t="s">
        <v>12</v>
      </c>
      <c r="N16" s="132"/>
      <c r="O16" s="132"/>
      <c r="P16" s="132"/>
      <c r="Q16" s="132"/>
      <c r="R16" s="132"/>
      <c r="S16" s="139" t="s">
        <v>50</v>
      </c>
      <c r="T16" s="140"/>
      <c r="U16" s="140"/>
      <c r="V16" s="140"/>
      <c r="W16" s="140"/>
      <c r="X16" s="141"/>
    </row>
    <row r="17" spans="2:27" ht="34.5" customHeight="1">
      <c r="B17" s="73" t="s">
        <v>90</v>
      </c>
      <c r="C17" s="133" t="s">
        <v>103</v>
      </c>
      <c r="D17" s="134"/>
      <c r="E17" s="135">
        <v>0.25</v>
      </c>
      <c r="F17" s="135"/>
      <c r="G17" s="136" t="s">
        <v>104</v>
      </c>
      <c r="H17" s="137"/>
      <c r="I17" s="137"/>
      <c r="J17" s="137"/>
      <c r="K17" s="137"/>
      <c r="L17" s="137"/>
      <c r="M17" s="136" t="s">
        <v>104</v>
      </c>
      <c r="N17" s="136"/>
      <c r="O17" s="136"/>
      <c r="P17" s="136"/>
      <c r="Q17" s="136"/>
      <c r="R17" s="136"/>
      <c r="S17" s="127" t="s">
        <v>106</v>
      </c>
      <c r="T17" s="128"/>
      <c r="U17" s="128"/>
      <c r="V17" s="128"/>
      <c r="W17" s="128"/>
      <c r="X17" s="129"/>
    </row>
    <row r="18" spans="2:27" ht="25.35" customHeight="1">
      <c r="B18" s="130" t="s">
        <v>13</v>
      </c>
      <c r="C18" s="130"/>
      <c r="D18" s="130"/>
      <c r="E18" s="130"/>
      <c r="F18" s="130"/>
      <c r="G18" s="130"/>
      <c r="H18" s="130"/>
      <c r="I18" s="130"/>
      <c r="J18" s="130"/>
      <c r="K18" s="130"/>
      <c r="L18" s="130"/>
      <c r="M18" s="130"/>
      <c r="N18" s="130" t="s">
        <v>14</v>
      </c>
      <c r="O18" s="130"/>
      <c r="P18" s="130"/>
      <c r="Q18" s="130"/>
      <c r="R18" s="130"/>
      <c r="S18" s="130"/>
      <c r="T18" s="130"/>
      <c r="U18" s="130"/>
      <c r="V18" s="130"/>
      <c r="W18" s="130"/>
      <c r="X18" s="130"/>
    </row>
    <row r="19" spans="2:27" ht="39" customHeight="1">
      <c r="B19" s="123" t="s">
        <v>120</v>
      </c>
      <c r="C19" s="119"/>
      <c r="D19" s="119"/>
      <c r="E19" s="119"/>
      <c r="F19" s="119"/>
      <c r="G19" s="119"/>
      <c r="H19" s="119"/>
      <c r="I19" s="119"/>
      <c r="J19" s="119"/>
      <c r="K19" s="119"/>
      <c r="L19" s="119"/>
      <c r="M19" s="119"/>
      <c r="N19" s="123" t="s">
        <v>105</v>
      </c>
      <c r="O19" s="123"/>
      <c r="P19" s="123"/>
      <c r="Q19" s="123"/>
      <c r="R19" s="123"/>
      <c r="S19" s="123"/>
      <c r="T19" s="123"/>
      <c r="U19" s="123"/>
      <c r="V19" s="123"/>
      <c r="W19" s="123"/>
      <c r="X19" s="123"/>
    </row>
    <row r="20" spans="2:27" ht="25.35" customHeight="1">
      <c r="B20" s="124" t="s">
        <v>85</v>
      </c>
      <c r="C20" s="125"/>
      <c r="D20" s="125"/>
      <c r="E20" s="125"/>
      <c r="F20" s="125"/>
      <c r="G20" s="125"/>
      <c r="H20" s="125"/>
      <c r="I20" s="125"/>
      <c r="J20" s="125"/>
      <c r="K20" s="125"/>
      <c r="L20" s="125"/>
      <c r="M20" s="125"/>
      <c r="N20" s="125"/>
      <c r="O20" s="125"/>
      <c r="P20" s="125"/>
      <c r="Q20" s="125"/>
      <c r="R20" s="125"/>
      <c r="S20" s="125"/>
      <c r="T20" s="125"/>
      <c r="U20" s="125"/>
      <c r="V20" s="125"/>
      <c r="W20" s="125"/>
      <c r="X20" s="126"/>
    </row>
    <row r="21" spans="2:27" ht="45.6" customHeight="1">
      <c r="B21" s="127" t="s">
        <v>125</v>
      </c>
      <c r="C21" s="128"/>
      <c r="D21" s="128"/>
      <c r="E21" s="128"/>
      <c r="F21" s="128"/>
      <c r="G21" s="128"/>
      <c r="H21" s="128"/>
      <c r="I21" s="128"/>
      <c r="J21" s="128"/>
      <c r="K21" s="128"/>
      <c r="L21" s="128"/>
      <c r="M21" s="128"/>
      <c r="N21" s="128"/>
      <c r="O21" s="128"/>
      <c r="P21" s="128"/>
      <c r="Q21" s="128"/>
      <c r="R21" s="128"/>
      <c r="S21" s="128"/>
      <c r="T21" s="128"/>
      <c r="U21" s="128"/>
      <c r="V21" s="128"/>
      <c r="W21" s="128"/>
      <c r="X21" s="129"/>
      <c r="AA21" s="5"/>
    </row>
    <row r="22" spans="2:27" ht="18.95" customHeight="1">
      <c r="B22" s="120" t="s">
        <v>15</v>
      </c>
      <c r="C22" s="121"/>
      <c r="D22" s="121"/>
      <c r="E22" s="121"/>
      <c r="F22" s="121"/>
      <c r="G22" s="121"/>
      <c r="H22" s="121"/>
      <c r="I22" s="121"/>
      <c r="J22" s="121"/>
      <c r="K22" s="121"/>
      <c r="L22" s="121"/>
      <c r="M22" s="121"/>
      <c r="N22" s="121"/>
      <c r="O22" s="121"/>
      <c r="P22" s="121"/>
      <c r="Q22" s="121"/>
      <c r="R22" s="121"/>
      <c r="S22" s="121"/>
      <c r="T22" s="121"/>
      <c r="U22" s="121"/>
      <c r="V22" s="121"/>
      <c r="W22" s="121"/>
      <c r="X22" s="122"/>
    </row>
    <row r="23" spans="2:27" ht="18.95" customHeight="1">
      <c r="B23" s="118" t="s">
        <v>16</v>
      </c>
      <c r="C23" s="118"/>
      <c r="D23" s="74" t="s">
        <v>17</v>
      </c>
      <c r="E23" s="74" t="s">
        <v>18</v>
      </c>
      <c r="F23" s="66" t="s">
        <v>19</v>
      </c>
      <c r="G23" s="130" t="s">
        <v>20</v>
      </c>
      <c r="H23" s="130"/>
      <c r="I23" s="130"/>
      <c r="J23" s="74" t="s">
        <v>21</v>
      </c>
      <c r="K23" s="131" t="s">
        <v>22</v>
      </c>
      <c r="L23" s="131"/>
      <c r="M23" s="131"/>
      <c r="N23" s="75" t="s">
        <v>23</v>
      </c>
      <c r="O23" s="130" t="s">
        <v>24</v>
      </c>
      <c r="P23" s="130"/>
      <c r="Q23" s="131" t="s">
        <v>25</v>
      </c>
      <c r="R23" s="131"/>
      <c r="S23" s="131"/>
      <c r="T23" s="132" t="s">
        <v>26</v>
      </c>
      <c r="U23" s="132"/>
      <c r="V23" s="132" t="s">
        <v>27</v>
      </c>
      <c r="W23" s="132"/>
      <c r="X23" s="61" t="s">
        <v>28</v>
      </c>
    </row>
    <row r="24" spans="2:27" ht="18.95" customHeight="1">
      <c r="B24" s="118" t="s">
        <v>29</v>
      </c>
      <c r="C24" s="118"/>
      <c r="D24" s="76">
        <v>0</v>
      </c>
      <c r="E24" s="76">
        <v>0</v>
      </c>
      <c r="F24" s="76">
        <v>27</v>
      </c>
      <c r="G24" s="119">
        <v>0</v>
      </c>
      <c r="H24" s="119"/>
      <c r="I24" s="119"/>
      <c r="J24" s="76">
        <v>0</v>
      </c>
      <c r="K24" s="119">
        <v>28</v>
      </c>
      <c r="L24" s="119"/>
      <c r="M24" s="119"/>
      <c r="N24" s="76">
        <v>0</v>
      </c>
      <c r="O24" s="119">
        <v>0</v>
      </c>
      <c r="P24" s="119"/>
      <c r="Q24" s="119">
        <v>26</v>
      </c>
      <c r="R24" s="119"/>
      <c r="S24" s="119"/>
      <c r="T24" s="119">
        <v>0</v>
      </c>
      <c r="U24" s="119"/>
      <c r="V24" s="119">
        <v>0</v>
      </c>
      <c r="W24" s="119"/>
      <c r="X24" s="76">
        <v>27</v>
      </c>
      <c r="Z24" s="8"/>
      <c r="AA24" s="8"/>
    </row>
    <row r="25" spans="2:27" ht="18.95" customHeight="1">
      <c r="B25" s="118" t="s">
        <v>30</v>
      </c>
      <c r="C25" s="118"/>
      <c r="D25" s="76">
        <v>0</v>
      </c>
      <c r="E25" s="76">
        <v>0</v>
      </c>
      <c r="F25" s="76">
        <v>31</v>
      </c>
      <c r="G25" s="119">
        <v>0</v>
      </c>
      <c r="H25" s="119"/>
      <c r="I25" s="119"/>
      <c r="J25" s="76">
        <v>0</v>
      </c>
      <c r="K25" s="119">
        <v>31</v>
      </c>
      <c r="L25" s="119"/>
      <c r="M25" s="119"/>
      <c r="N25" s="76">
        <v>0</v>
      </c>
      <c r="O25" s="119">
        <v>0</v>
      </c>
      <c r="P25" s="119"/>
      <c r="Q25" s="119">
        <v>31</v>
      </c>
      <c r="R25" s="119"/>
      <c r="S25" s="119"/>
      <c r="T25" s="119">
        <v>0</v>
      </c>
      <c r="U25" s="119"/>
      <c r="V25" s="119">
        <v>0</v>
      </c>
      <c r="W25" s="119"/>
      <c r="X25" s="76">
        <v>31</v>
      </c>
      <c r="Y25" s="5"/>
    </row>
    <row r="26" spans="2:27" ht="19.7" customHeight="1">
      <c r="B26" s="120" t="s">
        <v>47</v>
      </c>
      <c r="C26" s="121"/>
      <c r="D26" s="121"/>
      <c r="E26" s="121"/>
      <c r="F26" s="121"/>
      <c r="G26" s="121"/>
      <c r="H26" s="121"/>
      <c r="I26" s="121"/>
      <c r="J26" s="121"/>
      <c r="K26" s="121"/>
      <c r="L26" s="121"/>
      <c r="M26" s="121"/>
      <c r="N26" s="121"/>
      <c r="O26" s="121"/>
      <c r="P26" s="121"/>
      <c r="Q26" s="121"/>
      <c r="R26" s="121"/>
      <c r="S26" s="121"/>
      <c r="T26" s="121"/>
      <c r="U26" s="121"/>
      <c r="V26" s="121"/>
      <c r="W26" s="121"/>
      <c r="X26" s="122"/>
    </row>
    <row r="27" spans="2:27" ht="25.5">
      <c r="B27" s="74" t="s">
        <v>31</v>
      </c>
      <c r="C27" s="75" t="s">
        <v>93</v>
      </c>
      <c r="D27" s="53" t="str">
        <f>+E16</f>
        <v xml:space="preserve">META PERIODO </v>
      </c>
      <c r="E27" s="54" t="str">
        <f>+O13</f>
        <v>META</v>
      </c>
      <c r="F27" s="9"/>
      <c r="G27" s="9"/>
      <c r="H27" s="98"/>
      <c r="I27" s="98"/>
      <c r="J27" s="98"/>
      <c r="K27" s="98"/>
      <c r="L27" s="98"/>
      <c r="M27" s="98"/>
      <c r="N27" s="98"/>
      <c r="O27" s="98"/>
      <c r="P27" s="98"/>
      <c r="Q27" s="98"/>
      <c r="R27" s="98"/>
      <c r="S27" s="112"/>
      <c r="T27" s="112"/>
      <c r="U27" s="112"/>
      <c r="V27" s="112"/>
      <c r="W27" s="112"/>
      <c r="X27" s="113"/>
    </row>
    <row r="28" spans="2:27" ht="17.850000000000001" customHeight="1">
      <c r="B28" s="76" t="s">
        <v>32</v>
      </c>
      <c r="C28" s="77">
        <f>IF(ISERROR($D$24/$D$25),0,$D$24/$D$25)</f>
        <v>0</v>
      </c>
      <c r="D28" s="77">
        <v>0</v>
      </c>
      <c r="E28" s="77">
        <f>$O$14</f>
        <v>1</v>
      </c>
      <c r="F28" s="11"/>
      <c r="G28" s="11"/>
      <c r="H28" s="111"/>
      <c r="I28" s="111"/>
      <c r="J28" s="110"/>
      <c r="K28" s="110"/>
      <c r="L28" s="12"/>
      <c r="M28" s="13"/>
      <c r="N28" s="111"/>
      <c r="O28" s="111"/>
      <c r="P28" s="111"/>
      <c r="Q28" s="111"/>
      <c r="R28" s="111"/>
      <c r="S28" s="114"/>
      <c r="T28" s="114"/>
      <c r="U28" s="114"/>
      <c r="V28" s="114"/>
      <c r="W28" s="114"/>
      <c r="X28" s="115"/>
    </row>
    <row r="29" spans="2:27" ht="17.850000000000001" customHeight="1">
      <c r="B29" s="76" t="s">
        <v>33</v>
      </c>
      <c r="C29" s="77">
        <f>IF(ISERROR($E$24/$E$25),0,$E$24/$E$25)</f>
        <v>0</v>
      </c>
      <c r="D29" s="77">
        <v>0</v>
      </c>
      <c r="E29" s="77">
        <f t="shared" ref="E29:E38" si="0">$O$14</f>
        <v>1</v>
      </c>
      <c r="F29" s="11"/>
      <c r="G29" s="11"/>
      <c r="H29" s="110"/>
      <c r="I29" s="110"/>
      <c r="J29" s="110"/>
      <c r="K29" s="110"/>
      <c r="L29" s="14"/>
      <c r="M29" s="12"/>
      <c r="N29" s="110"/>
      <c r="O29" s="110"/>
      <c r="P29" s="110"/>
      <c r="Q29" s="110"/>
      <c r="R29" s="110"/>
      <c r="S29" s="114"/>
      <c r="T29" s="114"/>
      <c r="U29" s="114"/>
      <c r="V29" s="114"/>
      <c r="W29" s="114"/>
      <c r="X29" s="115"/>
    </row>
    <row r="30" spans="2:27" ht="17.850000000000001" customHeight="1">
      <c r="B30" s="62" t="s">
        <v>34</v>
      </c>
      <c r="C30" s="10">
        <f>IF(ISERROR($F$24/$F$25),0,$F$24/$F$25)</f>
        <v>0.87096774193548387</v>
      </c>
      <c r="D30" s="10">
        <f>+E17</f>
        <v>0.25</v>
      </c>
      <c r="E30" s="10">
        <f t="shared" si="0"/>
        <v>1</v>
      </c>
      <c r="F30" s="11"/>
      <c r="G30" s="11"/>
      <c r="H30" s="110"/>
      <c r="I30" s="110"/>
      <c r="J30" s="110"/>
      <c r="K30" s="110"/>
      <c r="L30" s="14"/>
      <c r="M30" s="12"/>
      <c r="N30" s="110"/>
      <c r="O30" s="110"/>
      <c r="P30" s="110"/>
      <c r="Q30" s="110"/>
      <c r="R30" s="110"/>
      <c r="S30" s="114"/>
      <c r="T30" s="114"/>
      <c r="U30" s="114"/>
      <c r="V30" s="114"/>
      <c r="W30" s="114"/>
      <c r="X30" s="115"/>
      <c r="Z30" s="70"/>
    </row>
    <row r="31" spans="2:27" ht="17.850000000000001" customHeight="1">
      <c r="B31" s="76" t="s">
        <v>35</v>
      </c>
      <c r="C31" s="77">
        <f>IF(ISERROR($G$24/$G$25),0,$G$24/$G$25)</f>
        <v>0</v>
      </c>
      <c r="D31" s="77">
        <v>0</v>
      </c>
      <c r="E31" s="77">
        <f t="shared" si="0"/>
        <v>1</v>
      </c>
      <c r="F31" s="11"/>
      <c r="G31" s="11"/>
      <c r="H31" s="110"/>
      <c r="I31" s="110"/>
      <c r="J31" s="110"/>
      <c r="K31" s="110"/>
      <c r="L31" s="14"/>
      <c r="M31" s="12"/>
      <c r="N31" s="110"/>
      <c r="O31" s="110"/>
      <c r="P31" s="110"/>
      <c r="Q31" s="110"/>
      <c r="R31" s="110"/>
      <c r="S31" s="114"/>
      <c r="T31" s="114"/>
      <c r="U31" s="114"/>
      <c r="V31" s="114"/>
      <c r="W31" s="114"/>
      <c r="X31" s="115"/>
    </row>
    <row r="32" spans="2:27" ht="17.850000000000001" customHeight="1">
      <c r="B32" s="76" t="s">
        <v>36</v>
      </c>
      <c r="C32" s="77">
        <f>IF(ISERROR($J$24/$J$25),0,$J$24/$J$25)</f>
        <v>0</v>
      </c>
      <c r="D32" s="77">
        <v>0</v>
      </c>
      <c r="E32" s="77">
        <f t="shared" si="0"/>
        <v>1</v>
      </c>
      <c r="F32" s="11"/>
      <c r="G32" s="11"/>
      <c r="H32" s="110"/>
      <c r="I32" s="110"/>
      <c r="J32" s="110"/>
      <c r="K32" s="110"/>
      <c r="L32" s="14"/>
      <c r="M32" s="12"/>
      <c r="N32" s="110"/>
      <c r="O32" s="110"/>
      <c r="P32" s="110"/>
      <c r="Q32" s="110"/>
      <c r="R32" s="110"/>
      <c r="S32" s="114"/>
      <c r="T32" s="114"/>
      <c r="U32" s="114"/>
      <c r="V32" s="114"/>
      <c r="W32" s="114"/>
      <c r="X32" s="115"/>
    </row>
    <row r="33" spans="2:27" ht="17.850000000000001" customHeight="1">
      <c r="B33" s="62" t="s">
        <v>37</v>
      </c>
      <c r="C33" s="10">
        <f>IF(ISERROR($K$24/$K$25),0,$K$24/$K$25)</f>
        <v>0.90322580645161288</v>
      </c>
      <c r="D33" s="10">
        <f>+E17</f>
        <v>0.25</v>
      </c>
      <c r="E33" s="10">
        <f t="shared" si="0"/>
        <v>1</v>
      </c>
      <c r="F33" s="11"/>
      <c r="G33" s="11"/>
      <c r="H33" s="110"/>
      <c r="I33" s="110"/>
      <c r="J33" s="110"/>
      <c r="K33" s="110"/>
      <c r="L33" s="14"/>
      <c r="M33" s="12"/>
      <c r="N33" s="110"/>
      <c r="O33" s="110"/>
      <c r="P33" s="110"/>
      <c r="Q33" s="110"/>
      <c r="R33" s="110"/>
      <c r="S33" s="114"/>
      <c r="T33" s="114"/>
      <c r="U33" s="114"/>
      <c r="V33" s="114"/>
      <c r="W33" s="114"/>
      <c r="X33" s="115"/>
    </row>
    <row r="34" spans="2:27" ht="17.850000000000001" customHeight="1">
      <c r="B34" s="76" t="s">
        <v>38</v>
      </c>
      <c r="C34" s="77">
        <f>IF(ISERROR($N$24/$N$25),0,$N$24/$N$25)</f>
        <v>0</v>
      </c>
      <c r="D34" s="77">
        <v>0</v>
      </c>
      <c r="E34" s="77">
        <f t="shared" si="0"/>
        <v>1</v>
      </c>
      <c r="F34" s="11"/>
      <c r="G34" s="11"/>
      <c r="H34" s="110"/>
      <c r="I34" s="110"/>
      <c r="J34" s="110"/>
      <c r="K34" s="110"/>
      <c r="L34" s="14"/>
      <c r="M34" s="12"/>
      <c r="N34" s="110"/>
      <c r="O34" s="110"/>
      <c r="P34" s="110"/>
      <c r="Q34" s="110"/>
      <c r="R34" s="110"/>
      <c r="S34" s="114"/>
      <c r="T34" s="114"/>
      <c r="U34" s="114"/>
      <c r="V34" s="114"/>
      <c r="W34" s="114"/>
      <c r="X34" s="115"/>
    </row>
    <row r="35" spans="2:27" ht="17.850000000000001" customHeight="1">
      <c r="B35" s="76" t="s">
        <v>39</v>
      </c>
      <c r="C35" s="77">
        <f>IF(ISERROR($O$24/$O$25),0,$O$24/$O$25)</f>
        <v>0</v>
      </c>
      <c r="D35" s="77">
        <v>0</v>
      </c>
      <c r="E35" s="77">
        <f t="shared" si="0"/>
        <v>1</v>
      </c>
      <c r="F35" s="11"/>
      <c r="G35" s="11"/>
      <c r="H35" s="110"/>
      <c r="I35" s="110"/>
      <c r="J35" s="110"/>
      <c r="K35" s="110"/>
      <c r="L35" s="14"/>
      <c r="M35" s="12"/>
      <c r="N35" s="110"/>
      <c r="O35" s="110"/>
      <c r="P35" s="110"/>
      <c r="Q35" s="110"/>
      <c r="R35" s="110"/>
      <c r="S35" s="114"/>
      <c r="T35" s="114"/>
      <c r="U35" s="114"/>
      <c r="V35" s="114"/>
      <c r="W35" s="114"/>
      <c r="X35" s="115"/>
    </row>
    <row r="36" spans="2:27" ht="17.850000000000001" customHeight="1">
      <c r="B36" s="62" t="s">
        <v>40</v>
      </c>
      <c r="C36" s="10">
        <f>IF(ISERROR($Q$24/$Q$25),0,$Q$24/$Q$25)</f>
        <v>0.83870967741935487</v>
      </c>
      <c r="D36" s="10">
        <f>+E17</f>
        <v>0.25</v>
      </c>
      <c r="E36" s="10">
        <f t="shared" si="0"/>
        <v>1</v>
      </c>
      <c r="F36" s="11"/>
      <c r="G36" s="11"/>
      <c r="H36" s="110"/>
      <c r="I36" s="110"/>
      <c r="J36" s="110"/>
      <c r="K36" s="110"/>
      <c r="L36" s="14"/>
      <c r="M36" s="12"/>
      <c r="N36" s="110"/>
      <c r="O36" s="110"/>
      <c r="P36" s="110"/>
      <c r="Q36" s="110"/>
      <c r="R36" s="110"/>
      <c r="S36" s="114"/>
      <c r="T36" s="114"/>
      <c r="U36" s="114"/>
      <c r="V36" s="114"/>
      <c r="W36" s="114"/>
      <c r="X36" s="115"/>
    </row>
    <row r="37" spans="2:27" ht="17.850000000000001" customHeight="1">
      <c r="B37" s="76" t="s">
        <v>41</v>
      </c>
      <c r="C37" s="77">
        <f>IF(ISERROR($T$24/$T$25),0,$T$24/$T$25)</f>
        <v>0</v>
      </c>
      <c r="D37" s="77">
        <v>0</v>
      </c>
      <c r="E37" s="77">
        <f t="shared" si="0"/>
        <v>1</v>
      </c>
      <c r="F37" s="11"/>
      <c r="G37" s="11"/>
      <c r="H37" s="110"/>
      <c r="I37" s="110"/>
      <c r="J37" s="110"/>
      <c r="K37" s="110"/>
      <c r="L37" s="14"/>
      <c r="M37" s="12"/>
      <c r="N37" s="110"/>
      <c r="O37" s="110"/>
      <c r="P37" s="110"/>
      <c r="Q37" s="110"/>
      <c r="R37" s="110"/>
      <c r="S37" s="114"/>
      <c r="T37" s="114"/>
      <c r="U37" s="114"/>
      <c r="V37" s="114"/>
      <c r="W37" s="114"/>
      <c r="X37" s="115"/>
    </row>
    <row r="38" spans="2:27" ht="17.850000000000001" customHeight="1">
      <c r="B38" s="76" t="s">
        <v>42</v>
      </c>
      <c r="C38" s="77">
        <f>IF(ISERROR($V$24/$V$25),0,$V$24/$V$25)</f>
        <v>0</v>
      </c>
      <c r="D38" s="77">
        <f t="shared" ref="D38" si="1">+E25</f>
        <v>0</v>
      </c>
      <c r="E38" s="77">
        <f t="shared" si="0"/>
        <v>1</v>
      </c>
      <c r="F38" s="11"/>
      <c r="G38" s="11"/>
      <c r="H38" s="110"/>
      <c r="I38" s="110"/>
      <c r="J38" s="110"/>
      <c r="K38" s="110"/>
      <c r="L38" s="14"/>
      <c r="M38" s="12"/>
      <c r="N38" s="110"/>
      <c r="O38" s="110"/>
      <c r="P38" s="110"/>
      <c r="Q38" s="110"/>
      <c r="R38" s="110"/>
      <c r="S38" s="114"/>
      <c r="T38" s="114"/>
      <c r="U38" s="114"/>
      <c r="V38" s="114"/>
      <c r="W38" s="114"/>
      <c r="X38" s="115"/>
    </row>
    <row r="39" spans="2:27" ht="17.850000000000001" customHeight="1">
      <c r="B39" s="62" t="s">
        <v>43</v>
      </c>
      <c r="C39" s="10">
        <f>IF(ISERROR($X$24/$X$25),0,$X$24/$X$25)</f>
        <v>0.87096774193548387</v>
      </c>
      <c r="D39" s="10">
        <f>+E17</f>
        <v>0.25</v>
      </c>
      <c r="E39" s="10">
        <f>$O$14</f>
        <v>1</v>
      </c>
      <c r="F39" s="15"/>
      <c r="G39" s="15"/>
      <c r="H39" s="106"/>
      <c r="I39" s="106"/>
      <c r="J39" s="106"/>
      <c r="K39" s="106"/>
      <c r="L39" s="16"/>
      <c r="M39" s="17"/>
      <c r="N39" s="106"/>
      <c r="O39" s="106"/>
      <c r="P39" s="106"/>
      <c r="Q39" s="106"/>
      <c r="R39" s="106"/>
      <c r="S39" s="116"/>
      <c r="T39" s="116"/>
      <c r="U39" s="116"/>
      <c r="V39" s="116"/>
      <c r="W39" s="116"/>
      <c r="X39" s="117"/>
    </row>
    <row r="40" spans="2:27" ht="8.4499999999999993" customHeight="1">
      <c r="B40" s="18"/>
      <c r="C40" s="9"/>
      <c r="D40" s="9"/>
      <c r="E40" s="9"/>
      <c r="F40" s="9"/>
      <c r="G40" s="9"/>
      <c r="H40" s="9"/>
      <c r="I40" s="9"/>
      <c r="J40" s="9"/>
      <c r="K40" s="9"/>
      <c r="L40" s="9"/>
      <c r="M40" s="9"/>
      <c r="N40" s="9"/>
      <c r="O40" s="9"/>
      <c r="P40" s="9"/>
      <c r="Q40" s="9"/>
      <c r="R40" s="9"/>
      <c r="S40" s="9"/>
      <c r="T40" s="9"/>
      <c r="U40" s="9"/>
      <c r="V40" s="9"/>
      <c r="W40" s="9"/>
      <c r="X40" s="19"/>
    </row>
    <row r="41" spans="2:27" ht="15.75" customHeight="1">
      <c r="B41" s="92" t="s">
        <v>86</v>
      </c>
      <c r="C41" s="93"/>
      <c r="D41" s="93"/>
      <c r="E41" s="93"/>
      <c r="F41" s="93"/>
      <c r="G41" s="93"/>
      <c r="H41" s="93"/>
      <c r="I41" s="93"/>
      <c r="J41" s="93"/>
      <c r="K41" s="93"/>
      <c r="L41" s="93"/>
      <c r="M41" s="93"/>
      <c r="N41" s="93"/>
      <c r="O41" s="93"/>
      <c r="P41" s="93"/>
      <c r="Q41" s="93"/>
      <c r="R41" s="93"/>
      <c r="S41" s="93"/>
      <c r="T41" s="93"/>
      <c r="U41" s="93"/>
      <c r="V41" s="93"/>
      <c r="W41" s="93"/>
      <c r="X41" s="94"/>
      <c r="Z41" s="20"/>
    </row>
    <row r="42" spans="2:27" ht="60" customHeight="1">
      <c r="B42" s="107" t="s">
        <v>138</v>
      </c>
      <c r="C42" s="108"/>
      <c r="D42" s="108"/>
      <c r="E42" s="108"/>
      <c r="F42" s="108"/>
      <c r="G42" s="108"/>
      <c r="H42" s="108"/>
      <c r="I42" s="108"/>
      <c r="J42" s="108"/>
      <c r="K42" s="108"/>
      <c r="L42" s="108"/>
      <c r="M42" s="108"/>
      <c r="N42" s="108"/>
      <c r="O42" s="108"/>
      <c r="P42" s="108"/>
      <c r="Q42" s="108"/>
      <c r="R42" s="108"/>
      <c r="S42" s="108"/>
      <c r="T42" s="108"/>
      <c r="U42" s="108"/>
      <c r="V42" s="108"/>
      <c r="W42" s="108"/>
      <c r="X42" s="109"/>
      <c r="Y42" s="21"/>
      <c r="Z42" s="21"/>
      <c r="AA42" s="21"/>
    </row>
    <row r="43" spans="2:27" ht="8.4499999999999993" customHeight="1">
      <c r="B43" s="18"/>
      <c r="C43" s="9"/>
      <c r="D43" s="9"/>
      <c r="E43" s="9"/>
      <c r="F43" s="9"/>
      <c r="G43" s="98"/>
      <c r="H43" s="98"/>
      <c r="I43" s="98"/>
      <c r="J43" s="98"/>
      <c r="K43" s="98"/>
      <c r="L43" s="98"/>
      <c r="M43" s="9"/>
      <c r="N43" s="9"/>
      <c r="O43" s="9"/>
      <c r="P43" s="9"/>
      <c r="Q43" s="9"/>
      <c r="R43" s="9"/>
      <c r="S43" s="9"/>
      <c r="T43" s="9"/>
      <c r="U43" s="9"/>
      <c r="V43" s="9"/>
      <c r="W43" s="9"/>
      <c r="X43" s="19"/>
      <c r="Y43" s="22"/>
      <c r="Z43" s="23"/>
      <c r="AA43" s="24"/>
    </row>
    <row r="44" spans="2:27" ht="12.75">
      <c r="B44" s="81" t="s">
        <v>44</v>
      </c>
      <c r="C44" s="82"/>
      <c r="D44" s="82"/>
      <c r="E44" s="82"/>
      <c r="F44" s="82"/>
      <c r="G44" s="82"/>
      <c r="H44" s="82"/>
      <c r="I44" s="11"/>
      <c r="J44" s="25" t="s">
        <v>45</v>
      </c>
      <c r="K44" s="11"/>
      <c r="L44" s="104" t="s">
        <v>135</v>
      </c>
      <c r="M44" s="105"/>
      <c r="N44" s="11"/>
      <c r="O44" s="13" t="s">
        <v>46</v>
      </c>
      <c r="P44" s="11"/>
      <c r="Q44" s="85"/>
      <c r="R44" s="86"/>
      <c r="S44" s="11"/>
      <c r="T44" s="11"/>
      <c r="U44" s="11"/>
      <c r="V44" s="11"/>
      <c r="W44" s="11"/>
      <c r="X44" s="26"/>
      <c r="Y44" s="22"/>
      <c r="Z44" s="23"/>
      <c r="AA44" s="24"/>
    </row>
    <row r="45" spans="2:27" ht="8.4499999999999993" customHeight="1">
      <c r="B45" s="27"/>
      <c r="C45" s="11"/>
      <c r="D45" s="11"/>
      <c r="E45" s="11"/>
      <c r="F45" s="11"/>
      <c r="G45" s="11"/>
      <c r="H45" s="11"/>
      <c r="I45" s="87"/>
      <c r="J45" s="87"/>
      <c r="K45" s="87"/>
      <c r="L45" s="87"/>
      <c r="M45" s="87"/>
      <c r="N45" s="87"/>
      <c r="O45" s="87"/>
      <c r="P45" s="87"/>
      <c r="Q45" s="87"/>
      <c r="R45" s="87"/>
      <c r="S45" s="87"/>
      <c r="T45" s="87"/>
      <c r="U45" s="87"/>
      <c r="V45" s="87"/>
      <c r="W45" s="87"/>
      <c r="X45" s="88"/>
      <c r="Y45" s="22"/>
      <c r="Z45" s="23"/>
      <c r="AA45" s="24"/>
    </row>
    <row r="46" spans="2:27" ht="14.1" customHeight="1">
      <c r="B46" s="89" t="s">
        <v>57</v>
      </c>
      <c r="C46" s="90"/>
      <c r="D46" s="90"/>
      <c r="E46" s="90"/>
      <c r="F46" s="90"/>
      <c r="G46" s="90"/>
      <c r="H46" s="90"/>
      <c r="I46" s="90"/>
      <c r="J46" s="90"/>
      <c r="K46" s="90"/>
      <c r="L46" s="90"/>
      <c r="M46" s="90"/>
      <c r="N46" s="90"/>
      <c r="O46" s="90"/>
      <c r="P46" s="90"/>
      <c r="Q46" s="90"/>
      <c r="R46" s="90"/>
      <c r="S46" s="90"/>
      <c r="T46" s="90"/>
      <c r="U46" s="90"/>
      <c r="V46" s="90"/>
      <c r="W46" s="90"/>
      <c r="X46" s="91"/>
      <c r="Y46" s="22"/>
      <c r="Z46" s="23"/>
      <c r="AA46" s="24"/>
    </row>
    <row r="47" spans="2:27" ht="8.4499999999999993" customHeight="1">
      <c r="B47" s="28"/>
      <c r="C47" s="15"/>
      <c r="D47" s="15"/>
      <c r="E47" s="15"/>
      <c r="F47" s="15"/>
      <c r="G47" s="29"/>
      <c r="H47" s="15"/>
      <c r="I47" s="30"/>
      <c r="J47" s="31"/>
      <c r="K47" s="16"/>
      <c r="L47" s="15"/>
      <c r="M47" s="15"/>
      <c r="N47" s="15"/>
      <c r="O47" s="15"/>
      <c r="P47" s="15"/>
      <c r="Q47" s="15"/>
      <c r="R47" s="15"/>
      <c r="S47" s="15"/>
      <c r="T47" s="15"/>
      <c r="U47" s="15"/>
      <c r="V47" s="15"/>
      <c r="W47" s="15"/>
      <c r="X47" s="32"/>
      <c r="Y47" s="22"/>
      <c r="Z47" s="23"/>
      <c r="AA47" s="24"/>
    </row>
    <row r="48" spans="2:27" ht="13.5" customHeight="1">
      <c r="B48" s="92" t="s">
        <v>87</v>
      </c>
      <c r="C48" s="93"/>
      <c r="D48" s="93"/>
      <c r="E48" s="93"/>
      <c r="F48" s="93"/>
      <c r="G48" s="93"/>
      <c r="H48" s="93"/>
      <c r="I48" s="93"/>
      <c r="J48" s="93"/>
      <c r="K48" s="93"/>
      <c r="L48" s="93"/>
      <c r="M48" s="93"/>
      <c r="N48" s="93"/>
      <c r="O48" s="93"/>
      <c r="P48" s="93"/>
      <c r="Q48" s="93"/>
      <c r="R48" s="93"/>
      <c r="S48" s="93"/>
      <c r="T48" s="93"/>
      <c r="U48" s="93"/>
      <c r="V48" s="93"/>
      <c r="W48" s="93"/>
      <c r="X48" s="94"/>
      <c r="Y48" s="22"/>
      <c r="Z48" s="23"/>
      <c r="AA48" s="24"/>
    </row>
    <row r="49" spans="2:24" ht="77.25" customHeight="1">
      <c r="B49" s="95" t="s">
        <v>156</v>
      </c>
      <c r="C49" s="96"/>
      <c r="D49" s="96"/>
      <c r="E49" s="96"/>
      <c r="F49" s="96"/>
      <c r="G49" s="96"/>
      <c r="H49" s="96"/>
      <c r="I49" s="96"/>
      <c r="J49" s="96"/>
      <c r="K49" s="96"/>
      <c r="L49" s="96"/>
      <c r="M49" s="96"/>
      <c r="N49" s="96"/>
      <c r="O49" s="96"/>
      <c r="P49" s="96"/>
      <c r="Q49" s="96"/>
      <c r="R49" s="96"/>
      <c r="S49" s="96"/>
      <c r="T49" s="96"/>
      <c r="U49" s="96"/>
      <c r="V49" s="96"/>
      <c r="W49" s="96"/>
      <c r="X49" s="97"/>
    </row>
    <row r="50" spans="2:24" ht="13.5" customHeight="1">
      <c r="B50" s="18"/>
      <c r="C50" s="9"/>
      <c r="D50" s="9"/>
      <c r="E50" s="9"/>
      <c r="F50" s="9"/>
      <c r="G50" s="98"/>
      <c r="H50" s="98"/>
      <c r="I50" s="98"/>
      <c r="J50" s="98"/>
      <c r="K50" s="98"/>
      <c r="L50" s="98"/>
      <c r="M50" s="9"/>
      <c r="N50" s="9"/>
      <c r="O50" s="9"/>
      <c r="P50" s="9"/>
      <c r="Q50" s="9"/>
      <c r="R50" s="9"/>
      <c r="S50" s="9"/>
      <c r="T50" s="9"/>
      <c r="U50" s="9"/>
      <c r="V50" s="9"/>
      <c r="W50" s="9"/>
      <c r="X50" s="19"/>
    </row>
    <row r="51" spans="2:24" ht="13.5" customHeight="1">
      <c r="B51" s="81" t="s">
        <v>44</v>
      </c>
      <c r="C51" s="82"/>
      <c r="D51" s="82"/>
      <c r="E51" s="82"/>
      <c r="F51" s="82"/>
      <c r="G51" s="82"/>
      <c r="H51" s="82"/>
      <c r="I51" s="11"/>
      <c r="J51" s="25" t="s">
        <v>45</v>
      </c>
      <c r="K51" s="11"/>
      <c r="L51" s="99" t="s">
        <v>135</v>
      </c>
      <c r="M51" s="100"/>
      <c r="N51" s="11"/>
      <c r="O51" s="13" t="s">
        <v>46</v>
      </c>
      <c r="P51" s="11"/>
      <c r="Q51" s="85"/>
      <c r="R51" s="86"/>
      <c r="S51" s="11"/>
      <c r="T51" s="11"/>
      <c r="U51" s="11"/>
      <c r="V51" s="11"/>
      <c r="W51" s="11"/>
      <c r="X51" s="26"/>
    </row>
    <row r="52" spans="2:24" ht="13.5" customHeight="1">
      <c r="B52" s="27"/>
      <c r="C52" s="11"/>
      <c r="D52" s="11"/>
      <c r="E52" s="11"/>
      <c r="F52" s="11"/>
      <c r="G52" s="11"/>
      <c r="H52" s="11"/>
      <c r="I52" s="87"/>
      <c r="J52" s="87"/>
      <c r="K52" s="87"/>
      <c r="L52" s="87"/>
      <c r="M52" s="87"/>
      <c r="N52" s="87"/>
      <c r="O52" s="87"/>
      <c r="P52" s="87"/>
      <c r="Q52" s="87"/>
      <c r="R52" s="87"/>
      <c r="S52" s="87"/>
      <c r="T52" s="87"/>
      <c r="U52" s="87"/>
      <c r="V52" s="87"/>
      <c r="W52" s="87"/>
      <c r="X52" s="88"/>
    </row>
    <row r="53" spans="2:24" ht="29.25" customHeight="1">
      <c r="B53" s="101" t="s">
        <v>142</v>
      </c>
      <c r="C53" s="102"/>
      <c r="D53" s="102"/>
      <c r="E53" s="102"/>
      <c r="F53" s="102"/>
      <c r="G53" s="102"/>
      <c r="H53" s="102"/>
      <c r="I53" s="102"/>
      <c r="J53" s="102"/>
      <c r="K53" s="102"/>
      <c r="L53" s="102"/>
      <c r="M53" s="102"/>
      <c r="N53" s="102"/>
      <c r="O53" s="102"/>
      <c r="P53" s="102"/>
      <c r="Q53" s="102"/>
      <c r="R53" s="102"/>
      <c r="S53" s="102"/>
      <c r="T53" s="102"/>
      <c r="U53" s="102"/>
      <c r="V53" s="102"/>
      <c r="W53" s="102"/>
      <c r="X53" s="103"/>
    </row>
    <row r="54" spans="2:24" ht="13.5" customHeight="1">
      <c r="B54" s="28"/>
      <c r="C54" s="15"/>
      <c r="D54" s="15"/>
      <c r="E54" s="15"/>
      <c r="F54" s="15"/>
      <c r="G54" s="29"/>
      <c r="H54" s="15"/>
      <c r="I54" s="30"/>
      <c r="J54" s="31"/>
      <c r="K54" s="16"/>
      <c r="L54" s="15"/>
      <c r="M54" s="15"/>
      <c r="N54" s="15"/>
      <c r="O54" s="15"/>
      <c r="P54" s="15"/>
      <c r="Q54" s="15"/>
      <c r="R54" s="15"/>
      <c r="S54" s="15"/>
      <c r="T54" s="15"/>
      <c r="U54" s="15"/>
      <c r="V54" s="15"/>
      <c r="W54" s="15"/>
      <c r="X54" s="32"/>
    </row>
    <row r="55" spans="2:24" ht="13.5" customHeight="1">
      <c r="B55" s="92" t="s">
        <v>88</v>
      </c>
      <c r="C55" s="93"/>
      <c r="D55" s="93"/>
      <c r="E55" s="93"/>
      <c r="F55" s="93"/>
      <c r="G55" s="93"/>
      <c r="H55" s="93"/>
      <c r="I55" s="93"/>
      <c r="J55" s="93"/>
      <c r="K55" s="93"/>
      <c r="L55" s="93"/>
      <c r="M55" s="93"/>
      <c r="N55" s="93"/>
      <c r="O55" s="93"/>
      <c r="P55" s="93"/>
      <c r="Q55" s="93"/>
      <c r="R55" s="93"/>
      <c r="S55" s="93"/>
      <c r="T55" s="93"/>
      <c r="U55" s="93"/>
      <c r="V55" s="93"/>
      <c r="W55" s="93"/>
      <c r="X55" s="94"/>
    </row>
    <row r="56" spans="2:24" ht="93.75" customHeight="1">
      <c r="B56" s="95" t="s">
        <v>145</v>
      </c>
      <c r="C56" s="96"/>
      <c r="D56" s="96"/>
      <c r="E56" s="96"/>
      <c r="F56" s="96"/>
      <c r="G56" s="96"/>
      <c r="H56" s="96"/>
      <c r="I56" s="96"/>
      <c r="J56" s="96"/>
      <c r="K56" s="96"/>
      <c r="L56" s="96"/>
      <c r="M56" s="96"/>
      <c r="N56" s="96"/>
      <c r="O56" s="96"/>
      <c r="P56" s="96"/>
      <c r="Q56" s="96"/>
      <c r="R56" s="96"/>
      <c r="S56" s="96"/>
      <c r="T56" s="96"/>
      <c r="U56" s="96"/>
      <c r="V56" s="96"/>
      <c r="W56" s="96"/>
      <c r="X56" s="97"/>
    </row>
    <row r="57" spans="2:24" ht="13.5" customHeight="1">
      <c r="B57" s="18"/>
      <c r="C57" s="9"/>
      <c r="D57" s="9"/>
      <c r="E57" s="9"/>
      <c r="F57" s="9"/>
      <c r="G57" s="98"/>
      <c r="H57" s="98"/>
      <c r="I57" s="98"/>
      <c r="J57" s="98"/>
      <c r="K57" s="98"/>
      <c r="L57" s="98"/>
      <c r="M57" s="9"/>
      <c r="N57" s="9"/>
      <c r="O57" s="9"/>
      <c r="P57" s="9"/>
      <c r="Q57" s="9"/>
      <c r="R57" s="9"/>
      <c r="S57" s="9"/>
      <c r="T57" s="9"/>
      <c r="U57" s="9"/>
      <c r="V57" s="9"/>
      <c r="W57" s="9"/>
      <c r="X57" s="19"/>
    </row>
    <row r="58" spans="2:24" ht="13.5" customHeight="1">
      <c r="B58" s="81" t="s">
        <v>44</v>
      </c>
      <c r="C58" s="82"/>
      <c r="D58" s="82"/>
      <c r="E58" s="82"/>
      <c r="F58" s="82"/>
      <c r="G58" s="82"/>
      <c r="H58" s="82"/>
      <c r="I58" s="11"/>
      <c r="J58" s="25" t="s">
        <v>45</v>
      </c>
      <c r="K58" s="11"/>
      <c r="L58" s="83" t="s">
        <v>135</v>
      </c>
      <c r="M58" s="84"/>
      <c r="N58" s="11"/>
      <c r="O58" s="13" t="s">
        <v>46</v>
      </c>
      <c r="P58" s="11"/>
      <c r="Q58" s="85"/>
      <c r="R58" s="86"/>
      <c r="S58" s="11"/>
      <c r="T58" s="11"/>
      <c r="U58" s="11"/>
      <c r="V58" s="11"/>
      <c r="W58" s="11"/>
      <c r="X58" s="26"/>
    </row>
    <row r="59" spans="2:24" ht="13.5" customHeight="1">
      <c r="B59" s="27"/>
      <c r="C59" s="11"/>
      <c r="D59" s="11"/>
      <c r="E59" s="11"/>
      <c r="F59" s="11"/>
      <c r="G59" s="11"/>
      <c r="H59" s="11"/>
      <c r="I59" s="87"/>
      <c r="J59" s="87"/>
      <c r="K59" s="87"/>
      <c r="L59" s="87"/>
      <c r="M59" s="87"/>
      <c r="N59" s="87"/>
      <c r="O59" s="87"/>
      <c r="P59" s="87"/>
      <c r="Q59" s="87"/>
      <c r="R59" s="87"/>
      <c r="S59" s="87"/>
      <c r="T59" s="87"/>
      <c r="U59" s="87"/>
      <c r="V59" s="87"/>
      <c r="W59" s="87"/>
      <c r="X59" s="88"/>
    </row>
    <row r="60" spans="2:24" ht="13.5" customHeight="1">
      <c r="B60" s="89" t="s">
        <v>57</v>
      </c>
      <c r="C60" s="90"/>
      <c r="D60" s="90"/>
      <c r="E60" s="90"/>
      <c r="F60" s="90"/>
      <c r="G60" s="90"/>
      <c r="H60" s="90"/>
      <c r="I60" s="90"/>
      <c r="J60" s="90"/>
      <c r="K60" s="90"/>
      <c r="L60" s="90"/>
      <c r="M60" s="90"/>
      <c r="N60" s="90"/>
      <c r="O60" s="90"/>
      <c r="P60" s="90"/>
      <c r="Q60" s="90"/>
      <c r="R60" s="90"/>
      <c r="S60" s="90"/>
      <c r="T60" s="90"/>
      <c r="U60" s="90"/>
      <c r="V60" s="90"/>
      <c r="W60" s="90"/>
      <c r="X60" s="91"/>
    </row>
    <row r="61" spans="2:24" ht="6" customHeight="1">
      <c r="B61" s="28"/>
      <c r="C61" s="15"/>
      <c r="D61" s="15"/>
      <c r="E61" s="15"/>
      <c r="F61" s="15"/>
      <c r="G61" s="29"/>
      <c r="H61" s="15"/>
      <c r="I61" s="30"/>
      <c r="J61" s="31"/>
      <c r="K61" s="16"/>
      <c r="L61" s="15"/>
      <c r="M61" s="15"/>
      <c r="N61" s="15"/>
      <c r="O61" s="15"/>
      <c r="P61" s="15"/>
      <c r="Q61" s="15"/>
      <c r="R61" s="15"/>
      <c r="S61" s="15"/>
      <c r="T61" s="15"/>
      <c r="U61" s="15"/>
      <c r="V61" s="15"/>
      <c r="W61" s="15"/>
      <c r="X61" s="32"/>
    </row>
    <row r="62" spans="2:24" ht="13.5" customHeight="1">
      <c r="B62" s="92" t="s">
        <v>89</v>
      </c>
      <c r="C62" s="93"/>
      <c r="D62" s="93"/>
      <c r="E62" s="93"/>
      <c r="F62" s="93"/>
      <c r="G62" s="93"/>
      <c r="H62" s="93"/>
      <c r="I62" s="93"/>
      <c r="J62" s="93"/>
      <c r="K62" s="93"/>
      <c r="L62" s="93"/>
      <c r="M62" s="93"/>
      <c r="N62" s="93"/>
      <c r="O62" s="93"/>
      <c r="P62" s="93"/>
      <c r="Q62" s="93"/>
      <c r="R62" s="93"/>
      <c r="S62" s="93"/>
      <c r="T62" s="93"/>
      <c r="U62" s="93"/>
      <c r="V62" s="93"/>
      <c r="W62" s="93"/>
      <c r="X62" s="94"/>
    </row>
    <row r="63" spans="2:24" ht="138.75" customHeight="1">
      <c r="B63" s="95" t="s">
        <v>158</v>
      </c>
      <c r="C63" s="96"/>
      <c r="D63" s="96"/>
      <c r="E63" s="96"/>
      <c r="F63" s="96"/>
      <c r="G63" s="96"/>
      <c r="H63" s="96"/>
      <c r="I63" s="96"/>
      <c r="J63" s="96"/>
      <c r="K63" s="96"/>
      <c r="L63" s="96"/>
      <c r="M63" s="96"/>
      <c r="N63" s="96"/>
      <c r="O63" s="96"/>
      <c r="P63" s="96"/>
      <c r="Q63" s="96"/>
      <c r="R63" s="96"/>
      <c r="S63" s="96"/>
      <c r="T63" s="96"/>
      <c r="U63" s="96"/>
      <c r="V63" s="96"/>
      <c r="W63" s="96"/>
      <c r="X63" s="97"/>
    </row>
    <row r="64" spans="2:24" ht="13.5" customHeight="1">
      <c r="B64" s="18"/>
      <c r="C64" s="9"/>
      <c r="D64" s="9"/>
      <c r="E64" s="9"/>
      <c r="F64" s="9"/>
      <c r="G64" s="98"/>
      <c r="H64" s="98"/>
      <c r="I64" s="98"/>
      <c r="J64" s="98"/>
      <c r="K64" s="98"/>
      <c r="L64" s="98"/>
      <c r="M64" s="9"/>
      <c r="N64" s="9"/>
      <c r="O64" s="9"/>
      <c r="P64" s="9"/>
      <c r="Q64" s="9"/>
      <c r="R64" s="9"/>
      <c r="S64" s="9"/>
      <c r="T64" s="9"/>
      <c r="U64" s="9"/>
      <c r="V64" s="9"/>
      <c r="W64" s="9"/>
      <c r="X64" s="19"/>
    </row>
    <row r="65" spans="2:24" ht="13.5" customHeight="1">
      <c r="B65" s="81" t="s">
        <v>44</v>
      </c>
      <c r="C65" s="82"/>
      <c r="D65" s="82"/>
      <c r="E65" s="82"/>
      <c r="F65" s="82"/>
      <c r="G65" s="82"/>
      <c r="H65" s="82"/>
      <c r="I65" s="11"/>
      <c r="J65" s="25" t="s">
        <v>45</v>
      </c>
      <c r="K65" s="11"/>
      <c r="L65" s="83" t="s">
        <v>92</v>
      </c>
      <c r="M65" s="84"/>
      <c r="N65" s="11"/>
      <c r="O65" s="13" t="s">
        <v>46</v>
      </c>
      <c r="P65" s="11"/>
      <c r="Q65" s="85"/>
      <c r="R65" s="86"/>
      <c r="S65" s="11"/>
      <c r="T65" s="11"/>
      <c r="U65" s="11"/>
      <c r="V65" s="11"/>
      <c r="W65" s="11"/>
      <c r="X65" s="26"/>
    </row>
    <row r="66" spans="2:24" ht="13.5" customHeight="1">
      <c r="B66" s="27"/>
      <c r="C66" s="11"/>
      <c r="D66" s="11"/>
      <c r="E66" s="11"/>
      <c r="F66" s="11"/>
      <c r="G66" s="11"/>
      <c r="H66" s="11"/>
      <c r="I66" s="87"/>
      <c r="J66" s="87"/>
      <c r="K66" s="87"/>
      <c r="L66" s="87"/>
      <c r="M66" s="87"/>
      <c r="N66" s="87"/>
      <c r="O66" s="87"/>
      <c r="P66" s="87"/>
      <c r="Q66" s="87"/>
      <c r="R66" s="87"/>
      <c r="S66" s="87"/>
      <c r="T66" s="87"/>
      <c r="U66" s="87"/>
      <c r="V66" s="87"/>
      <c r="W66" s="87"/>
      <c r="X66" s="88"/>
    </row>
    <row r="67" spans="2:24" ht="13.5" customHeight="1">
      <c r="B67" s="89" t="s">
        <v>157</v>
      </c>
      <c r="C67" s="90"/>
      <c r="D67" s="90"/>
      <c r="E67" s="90"/>
      <c r="F67" s="90"/>
      <c r="G67" s="90"/>
      <c r="H67" s="90"/>
      <c r="I67" s="90"/>
      <c r="J67" s="90"/>
      <c r="K67" s="90"/>
      <c r="L67" s="90"/>
      <c r="M67" s="90"/>
      <c r="N67" s="90"/>
      <c r="O67" s="90"/>
      <c r="P67" s="90"/>
      <c r="Q67" s="90"/>
      <c r="R67" s="90"/>
      <c r="S67" s="90"/>
      <c r="T67" s="90"/>
      <c r="U67" s="90"/>
      <c r="V67" s="90"/>
      <c r="W67" s="90"/>
      <c r="X67" s="91"/>
    </row>
    <row r="68" spans="2:24" ht="13.5" customHeight="1">
      <c r="B68" s="28"/>
      <c r="C68" s="15"/>
      <c r="D68" s="15"/>
      <c r="E68" s="15"/>
      <c r="F68" s="15"/>
      <c r="G68" s="29"/>
      <c r="H68" s="15"/>
      <c r="I68" s="30"/>
      <c r="J68" s="31"/>
      <c r="K68" s="16"/>
      <c r="L68" s="15"/>
      <c r="M68" s="15"/>
      <c r="N68" s="15"/>
      <c r="O68" s="15"/>
      <c r="P68" s="15"/>
      <c r="Q68" s="15"/>
      <c r="R68" s="15"/>
      <c r="S68" s="15"/>
      <c r="T68" s="15"/>
      <c r="U68" s="15"/>
      <c r="V68" s="15"/>
      <c r="W68" s="15"/>
      <c r="X68" s="32"/>
    </row>
  </sheetData>
  <sheetProtection selectLockedCells="1" selectUnlockedCells="1"/>
  <mergeCells count="156">
    <mergeCell ref="B5:B7"/>
    <mergeCell ref="C5:R7"/>
    <mergeCell ref="S5:X7"/>
    <mergeCell ref="B8:X8"/>
    <mergeCell ref="B9:X9"/>
    <mergeCell ref="B1:B4"/>
    <mergeCell ref="C1:R1"/>
    <mergeCell ref="S1:X4"/>
    <mergeCell ref="C2:R4"/>
    <mergeCell ref="B14:F14"/>
    <mergeCell ref="K14:N14"/>
    <mergeCell ref="O14:R14"/>
    <mergeCell ref="S14:U14"/>
    <mergeCell ref="V14:X14"/>
    <mergeCell ref="B10:X10"/>
    <mergeCell ref="B11:X11"/>
    <mergeCell ref="B12:F13"/>
    <mergeCell ref="K12:N13"/>
    <mergeCell ref="O12:X12"/>
    <mergeCell ref="O13:R13"/>
    <mergeCell ref="S13:U13"/>
    <mergeCell ref="V13:X13"/>
    <mergeCell ref="G12:I13"/>
    <mergeCell ref="J12:J13"/>
    <mergeCell ref="G14:I14"/>
    <mergeCell ref="C17:D17"/>
    <mergeCell ref="E17:F17"/>
    <mergeCell ref="G17:L17"/>
    <mergeCell ref="M17:R17"/>
    <mergeCell ref="S17:X17"/>
    <mergeCell ref="B18:M18"/>
    <mergeCell ref="N18:X18"/>
    <mergeCell ref="B15:X15"/>
    <mergeCell ref="C16:D16"/>
    <mergeCell ref="E16:F16"/>
    <mergeCell ref="G16:L16"/>
    <mergeCell ref="M16:R16"/>
    <mergeCell ref="S16:X16"/>
    <mergeCell ref="B19:M19"/>
    <mergeCell ref="N19:X19"/>
    <mergeCell ref="B20:X20"/>
    <mergeCell ref="B21:X21"/>
    <mergeCell ref="B22:X22"/>
    <mergeCell ref="B23:C23"/>
    <mergeCell ref="G23:I23"/>
    <mergeCell ref="K23:M23"/>
    <mergeCell ref="O23:P23"/>
    <mergeCell ref="Q23:S23"/>
    <mergeCell ref="T23:U23"/>
    <mergeCell ref="V23:W23"/>
    <mergeCell ref="B24:C24"/>
    <mergeCell ref="G24:I24"/>
    <mergeCell ref="K24:M24"/>
    <mergeCell ref="O24:P24"/>
    <mergeCell ref="Q24:S24"/>
    <mergeCell ref="T24:U24"/>
    <mergeCell ref="V24:W24"/>
    <mergeCell ref="V25:W25"/>
    <mergeCell ref="B26:X26"/>
    <mergeCell ref="H27:I28"/>
    <mergeCell ref="J27:M27"/>
    <mergeCell ref="N27:O28"/>
    <mergeCell ref="P27:R28"/>
    <mergeCell ref="S27:X27"/>
    <mergeCell ref="J28:K28"/>
    <mergeCell ref="S28:X39"/>
    <mergeCell ref="H29:I29"/>
    <mergeCell ref="B25:C25"/>
    <mergeCell ref="G25:I25"/>
    <mergeCell ref="K25:M25"/>
    <mergeCell ref="O25:P25"/>
    <mergeCell ref="Q25:S25"/>
    <mergeCell ref="T25:U25"/>
    <mergeCell ref="H31:I31"/>
    <mergeCell ref="J31:K31"/>
    <mergeCell ref="N31:O31"/>
    <mergeCell ref="P31:R31"/>
    <mergeCell ref="H32:I32"/>
    <mergeCell ref="J32:K32"/>
    <mergeCell ref="N32:O32"/>
    <mergeCell ref="P32:R32"/>
    <mergeCell ref="J29:K29"/>
    <mergeCell ref="N29:O29"/>
    <mergeCell ref="P29:R29"/>
    <mergeCell ref="H30:I30"/>
    <mergeCell ref="J30:K30"/>
    <mergeCell ref="N30:O30"/>
    <mergeCell ref="P30:R30"/>
    <mergeCell ref="H35:I35"/>
    <mergeCell ref="J35:K35"/>
    <mergeCell ref="N35:O35"/>
    <mergeCell ref="P35:R35"/>
    <mergeCell ref="H36:I36"/>
    <mergeCell ref="J36:K36"/>
    <mergeCell ref="N36:O36"/>
    <mergeCell ref="P36:R36"/>
    <mergeCell ref="H33:I33"/>
    <mergeCell ref="J33:K33"/>
    <mergeCell ref="N33:O33"/>
    <mergeCell ref="P33:R33"/>
    <mergeCell ref="H34:I34"/>
    <mergeCell ref="J34:K34"/>
    <mergeCell ref="N34:O34"/>
    <mergeCell ref="P34:R34"/>
    <mergeCell ref="H39:I39"/>
    <mergeCell ref="J39:K39"/>
    <mergeCell ref="N39:O39"/>
    <mergeCell ref="P39:R39"/>
    <mergeCell ref="B41:X41"/>
    <mergeCell ref="B42:X42"/>
    <mergeCell ref="H37:I37"/>
    <mergeCell ref="J37:K37"/>
    <mergeCell ref="N37:O37"/>
    <mergeCell ref="P37:R37"/>
    <mergeCell ref="H38:I38"/>
    <mergeCell ref="J38:K38"/>
    <mergeCell ref="N38:O38"/>
    <mergeCell ref="P38:R38"/>
    <mergeCell ref="I45:X45"/>
    <mergeCell ref="B46:X46"/>
    <mergeCell ref="B48:X48"/>
    <mergeCell ref="B49:X49"/>
    <mergeCell ref="G50:H50"/>
    <mergeCell ref="I50:J50"/>
    <mergeCell ref="K50:L50"/>
    <mergeCell ref="G43:H43"/>
    <mergeCell ref="I43:J43"/>
    <mergeCell ref="K43:L43"/>
    <mergeCell ref="B44:H44"/>
    <mergeCell ref="L44:M44"/>
    <mergeCell ref="Q44:R44"/>
    <mergeCell ref="B56:X56"/>
    <mergeCell ref="G57:H57"/>
    <mergeCell ref="I57:J57"/>
    <mergeCell ref="K57:L57"/>
    <mergeCell ref="B58:H58"/>
    <mergeCell ref="L58:M58"/>
    <mergeCell ref="Q58:R58"/>
    <mergeCell ref="B51:H51"/>
    <mergeCell ref="L51:M51"/>
    <mergeCell ref="Q51:R51"/>
    <mergeCell ref="I52:X52"/>
    <mergeCell ref="B53:X53"/>
    <mergeCell ref="B55:X55"/>
    <mergeCell ref="B65:H65"/>
    <mergeCell ref="L65:M65"/>
    <mergeCell ref="Q65:R65"/>
    <mergeCell ref="I66:X66"/>
    <mergeCell ref="B67:X67"/>
    <mergeCell ref="I59:X59"/>
    <mergeCell ref="B60:X60"/>
    <mergeCell ref="B62:X62"/>
    <mergeCell ref="B63:X63"/>
    <mergeCell ref="G64:H64"/>
    <mergeCell ref="I64:J64"/>
    <mergeCell ref="K64:L64"/>
  </mergeCells>
  <printOptions horizontalCentered="1"/>
  <pageMargins left="0.59055118110236227" right="0.59055118110236227" top="1.4960629921259843" bottom="0.78740157480314965" header="0.31496062992125984" footer="0.31496062992125984"/>
  <pageSetup paperSize="256" scale="65" firstPageNumber="0" pageOrder="overThenDown" orientation="portrait" r:id="rId1"/>
  <headerFooter alignWithMargins="0">
    <oddHeader>&amp;L&amp;G&amp;R&amp;"Arial,Negrita"&amp;12FICHA TÉCNICA Y CONSOLIDADO DE INDICADORES DE GESTIÓN
&amp;"Arial,Normal"&amp;9FO-SGI-15
07-02-2022
V.05</oddHeader>
    <oddFooter>&amp;C&amp;9Carrera 20 N° 08-02, Cod. Postal 850001,Tel. 6336339 Ext.1601, Yopal, Casanare 
www.casanare.gov.co -  planeacion@casanare.gov.co</oddFooter>
  </headerFooter>
  <colBreaks count="1" manualBreakCount="1">
    <brk id="24" min="8" max="46"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39997558519241921"/>
    <pageSetUpPr fitToPage="1"/>
  </sheetPr>
  <dimension ref="B1:AC69"/>
  <sheetViews>
    <sheetView topLeftCell="A50" zoomScale="108" zoomScaleNormal="100" workbookViewId="0">
      <selection activeCell="Z64" sqref="Z64"/>
    </sheetView>
  </sheetViews>
  <sheetFormatPr baseColWidth="10" defaultColWidth="4.625" defaultRowHeight="13.5" customHeight="1"/>
  <cols>
    <col min="1" max="1" width="4.625" style="2"/>
    <col min="2" max="2" width="15.5" style="2" customWidth="1"/>
    <col min="3" max="4" width="9.625" style="2" customWidth="1"/>
    <col min="5" max="5" width="11" style="2" customWidth="1"/>
    <col min="6" max="6" width="6.625" style="2" customWidth="1"/>
    <col min="7" max="7" width="3.5" style="2" customWidth="1"/>
    <col min="8" max="8" width="2.375" style="2" customWidth="1"/>
    <col min="9" max="9" width="6.375" style="2" customWidth="1"/>
    <col min="10" max="10" width="9.375" style="2" customWidth="1"/>
    <col min="11" max="11" width="1.625" style="2" customWidth="1"/>
    <col min="12" max="12" width="4.375" style="2" customWidth="1"/>
    <col min="13" max="13" width="0.125" style="2" customWidth="1"/>
    <col min="14" max="14" width="6.125" style="2" customWidth="1"/>
    <col min="15" max="15" width="5.625" style="2" bestFit="1" customWidth="1"/>
    <col min="16" max="16" width="1" style="2" customWidth="1"/>
    <col min="17" max="17" width="1.5" style="2" customWidth="1"/>
    <col min="18" max="18" width="0.5" style="2" customWidth="1"/>
    <col min="19" max="19" width="3.375" style="2" customWidth="1"/>
    <col min="20" max="20" width="3.5" style="2" customWidth="1"/>
    <col min="21" max="21" width="5" style="2" customWidth="1"/>
    <col min="22" max="22" width="5.125" style="2" customWidth="1"/>
    <col min="23" max="23" width="2" style="2" customWidth="1"/>
    <col min="24" max="24" width="5.125" style="2" customWidth="1"/>
    <col min="25" max="25" width="16.375" style="2" customWidth="1"/>
    <col min="26" max="26" width="10.625" style="2" customWidth="1"/>
    <col min="27" max="27" width="26.875" style="2" customWidth="1"/>
    <col min="28" max="28" width="14.625" style="3" customWidth="1"/>
    <col min="29" max="29" width="4.625" style="3"/>
    <col min="30" max="16384" width="4.625" style="2"/>
  </cols>
  <sheetData>
    <row r="1" spans="2:29" ht="13.5" hidden="1" customHeight="1">
      <c r="B1" s="160"/>
      <c r="C1" s="174" t="s">
        <v>74</v>
      </c>
      <c r="D1" s="174"/>
      <c r="E1" s="174"/>
      <c r="F1" s="174"/>
      <c r="G1" s="174"/>
      <c r="H1" s="174"/>
      <c r="I1" s="174"/>
      <c r="J1" s="174"/>
      <c r="K1" s="174"/>
      <c r="L1" s="174"/>
      <c r="M1" s="174"/>
      <c r="N1" s="174"/>
      <c r="O1" s="174"/>
      <c r="P1" s="174"/>
      <c r="Q1" s="174"/>
      <c r="R1" s="174"/>
      <c r="S1" s="160"/>
      <c r="T1" s="160"/>
      <c r="U1" s="160"/>
      <c r="V1" s="160"/>
      <c r="W1" s="160"/>
      <c r="X1" s="160"/>
    </row>
    <row r="2" spans="2:29" ht="13.5" hidden="1" customHeight="1">
      <c r="B2" s="160"/>
      <c r="C2" s="175" t="s">
        <v>75</v>
      </c>
      <c r="D2" s="162"/>
      <c r="E2" s="162"/>
      <c r="F2" s="162"/>
      <c r="G2" s="162"/>
      <c r="H2" s="162"/>
      <c r="I2" s="162"/>
      <c r="J2" s="162"/>
      <c r="K2" s="162"/>
      <c r="L2" s="162"/>
      <c r="M2" s="162"/>
      <c r="N2" s="162"/>
      <c r="O2" s="162"/>
      <c r="P2" s="162"/>
      <c r="Q2" s="162"/>
      <c r="R2" s="163"/>
      <c r="S2" s="160"/>
      <c r="T2" s="160"/>
      <c r="U2" s="160"/>
      <c r="V2" s="160"/>
      <c r="W2" s="160"/>
      <c r="X2" s="160"/>
    </row>
    <row r="3" spans="2:29" ht="13.5" hidden="1" customHeight="1">
      <c r="B3" s="160"/>
      <c r="C3" s="176"/>
      <c r="D3" s="165"/>
      <c r="E3" s="165"/>
      <c r="F3" s="165"/>
      <c r="G3" s="165"/>
      <c r="H3" s="165"/>
      <c r="I3" s="165"/>
      <c r="J3" s="165"/>
      <c r="K3" s="165"/>
      <c r="L3" s="165"/>
      <c r="M3" s="165"/>
      <c r="N3" s="165"/>
      <c r="O3" s="165"/>
      <c r="P3" s="165"/>
      <c r="Q3" s="165"/>
      <c r="R3" s="166"/>
      <c r="S3" s="160"/>
      <c r="T3" s="160"/>
      <c r="U3" s="160"/>
      <c r="V3" s="160"/>
      <c r="W3" s="160"/>
      <c r="X3" s="160"/>
    </row>
    <row r="4" spans="2:29" ht="13.5" hidden="1" customHeight="1">
      <c r="B4" s="160"/>
      <c r="C4" s="177"/>
      <c r="D4" s="168"/>
      <c r="E4" s="168"/>
      <c r="F4" s="168"/>
      <c r="G4" s="168"/>
      <c r="H4" s="168"/>
      <c r="I4" s="168"/>
      <c r="J4" s="168"/>
      <c r="K4" s="168"/>
      <c r="L4" s="168"/>
      <c r="M4" s="168"/>
      <c r="N4" s="168"/>
      <c r="O4" s="168"/>
      <c r="P4" s="168"/>
      <c r="Q4" s="168"/>
      <c r="R4" s="169"/>
      <c r="S4" s="160"/>
      <c r="T4" s="160"/>
      <c r="U4" s="160"/>
      <c r="V4" s="160"/>
      <c r="W4" s="160"/>
      <c r="X4" s="160"/>
    </row>
    <row r="5" spans="2:29" ht="14.25" hidden="1" customHeight="1">
      <c r="B5" s="56" t="s">
        <v>0</v>
      </c>
      <c r="C5" s="216" t="s">
        <v>1</v>
      </c>
      <c r="D5" s="216"/>
      <c r="E5" s="217" t="s">
        <v>2</v>
      </c>
      <c r="F5" s="217"/>
      <c r="G5" s="217"/>
      <c r="H5" s="184">
        <v>5</v>
      </c>
      <c r="I5" s="184"/>
      <c r="J5" s="184"/>
      <c r="K5" s="217" t="s">
        <v>3</v>
      </c>
      <c r="L5" s="217"/>
      <c r="M5" s="217"/>
      <c r="N5" s="217"/>
      <c r="O5" s="216">
        <v>2015</v>
      </c>
      <c r="P5" s="216"/>
      <c r="Q5" s="216"/>
      <c r="R5" s="216"/>
      <c r="S5" s="218" t="s">
        <v>4</v>
      </c>
      <c r="T5" s="219"/>
      <c r="U5" s="219"/>
      <c r="V5" s="220"/>
      <c r="W5" s="214" t="s">
        <v>5</v>
      </c>
      <c r="X5" s="215"/>
    </row>
    <row r="6" spans="2:29" ht="13.5" customHeight="1">
      <c r="B6" s="160"/>
      <c r="C6" s="161" t="s">
        <v>95</v>
      </c>
      <c r="D6" s="162"/>
      <c r="E6" s="162"/>
      <c r="F6" s="162"/>
      <c r="G6" s="162"/>
      <c r="H6" s="162"/>
      <c r="I6" s="162"/>
      <c r="J6" s="162"/>
      <c r="K6" s="162"/>
      <c r="L6" s="162"/>
      <c r="M6" s="162"/>
      <c r="N6" s="162"/>
      <c r="O6" s="162"/>
      <c r="P6" s="162"/>
      <c r="Q6" s="162"/>
      <c r="R6" s="163"/>
      <c r="S6" s="170" t="s">
        <v>98</v>
      </c>
      <c r="T6" s="170"/>
      <c r="U6" s="170"/>
      <c r="V6" s="170"/>
      <c r="W6" s="170"/>
      <c r="X6" s="170"/>
      <c r="AB6" s="2"/>
      <c r="AC6" s="2"/>
    </row>
    <row r="7" spans="2:29" ht="13.5" customHeight="1">
      <c r="B7" s="160"/>
      <c r="C7" s="164"/>
      <c r="D7" s="165"/>
      <c r="E7" s="165"/>
      <c r="F7" s="165"/>
      <c r="G7" s="165"/>
      <c r="H7" s="165"/>
      <c r="I7" s="165"/>
      <c r="J7" s="165"/>
      <c r="K7" s="165"/>
      <c r="L7" s="165"/>
      <c r="M7" s="165"/>
      <c r="N7" s="165"/>
      <c r="O7" s="165"/>
      <c r="P7" s="165"/>
      <c r="Q7" s="165"/>
      <c r="R7" s="166"/>
      <c r="S7" s="170"/>
      <c r="T7" s="170"/>
      <c r="U7" s="170"/>
      <c r="V7" s="170"/>
      <c r="W7" s="170"/>
      <c r="X7" s="170"/>
      <c r="AB7" s="2"/>
      <c r="AC7" s="2"/>
    </row>
    <row r="8" spans="2:29" ht="13.5" customHeight="1">
      <c r="B8" s="160"/>
      <c r="C8" s="167"/>
      <c r="D8" s="168"/>
      <c r="E8" s="168"/>
      <c r="F8" s="168"/>
      <c r="G8" s="168"/>
      <c r="H8" s="168"/>
      <c r="I8" s="168"/>
      <c r="J8" s="168"/>
      <c r="K8" s="168"/>
      <c r="L8" s="168"/>
      <c r="M8" s="168"/>
      <c r="N8" s="168"/>
      <c r="O8" s="168"/>
      <c r="P8" s="168"/>
      <c r="Q8" s="168"/>
      <c r="R8" s="169"/>
      <c r="S8" s="170"/>
      <c r="T8" s="170"/>
      <c r="U8" s="170"/>
      <c r="V8" s="170"/>
      <c r="W8" s="170"/>
      <c r="X8" s="170"/>
      <c r="AB8" s="2"/>
      <c r="AC8" s="2"/>
    </row>
    <row r="9" spans="2:29" ht="9" customHeight="1">
      <c r="B9" s="170"/>
      <c r="C9" s="170"/>
      <c r="D9" s="170"/>
      <c r="E9" s="170"/>
      <c r="F9" s="170"/>
      <c r="G9" s="170"/>
      <c r="H9" s="170"/>
      <c r="I9" s="170"/>
      <c r="J9" s="170"/>
      <c r="K9" s="170"/>
      <c r="L9" s="170"/>
      <c r="M9" s="170"/>
      <c r="N9" s="170"/>
      <c r="O9" s="170"/>
      <c r="P9" s="170"/>
      <c r="Q9" s="170"/>
      <c r="R9" s="170"/>
      <c r="S9" s="170"/>
      <c r="T9" s="170"/>
      <c r="U9" s="170"/>
      <c r="V9" s="170"/>
      <c r="W9" s="170"/>
      <c r="X9" s="170"/>
    </row>
    <row r="10" spans="2:29" ht="19.350000000000001" customHeight="1">
      <c r="B10" s="171" t="s">
        <v>49</v>
      </c>
      <c r="C10" s="172"/>
      <c r="D10" s="172"/>
      <c r="E10" s="172"/>
      <c r="F10" s="172"/>
      <c r="G10" s="172"/>
      <c r="H10" s="172"/>
      <c r="I10" s="172"/>
      <c r="J10" s="172"/>
      <c r="K10" s="172"/>
      <c r="L10" s="172"/>
      <c r="M10" s="172"/>
      <c r="N10" s="172"/>
      <c r="O10" s="172"/>
      <c r="P10" s="172"/>
      <c r="Q10" s="172"/>
      <c r="R10" s="172"/>
      <c r="S10" s="172"/>
      <c r="T10" s="172"/>
      <c r="U10" s="172"/>
      <c r="V10" s="172"/>
      <c r="W10" s="172"/>
      <c r="X10" s="173"/>
    </row>
    <row r="11" spans="2:29" ht="15" customHeight="1">
      <c r="B11" s="170" t="s">
        <v>6</v>
      </c>
      <c r="C11" s="170"/>
      <c r="D11" s="170"/>
      <c r="E11" s="170"/>
      <c r="F11" s="170"/>
      <c r="G11" s="170"/>
      <c r="H11" s="170"/>
      <c r="I11" s="170"/>
      <c r="J11" s="170"/>
      <c r="K11" s="170"/>
      <c r="L11" s="170"/>
      <c r="M11" s="170"/>
      <c r="N11" s="170"/>
      <c r="O11" s="170"/>
      <c r="P11" s="170"/>
      <c r="Q11" s="170"/>
      <c r="R11" s="170"/>
      <c r="S11" s="170"/>
      <c r="T11" s="170"/>
      <c r="U11" s="170"/>
      <c r="V11" s="170"/>
      <c r="W11" s="170"/>
      <c r="X11" s="170"/>
    </row>
    <row r="12" spans="2:29" ht="23.25" customHeight="1">
      <c r="B12" s="206" t="s">
        <v>130</v>
      </c>
      <c r="C12" s="206"/>
      <c r="D12" s="206"/>
      <c r="E12" s="206"/>
      <c r="F12" s="206"/>
      <c r="G12" s="206"/>
      <c r="H12" s="206"/>
      <c r="I12" s="206"/>
      <c r="J12" s="206"/>
      <c r="K12" s="206"/>
      <c r="L12" s="206"/>
      <c r="M12" s="206"/>
      <c r="N12" s="206"/>
      <c r="O12" s="206"/>
      <c r="P12" s="206"/>
      <c r="Q12" s="206"/>
      <c r="R12" s="206"/>
      <c r="S12" s="206"/>
      <c r="T12" s="206"/>
      <c r="U12" s="206"/>
      <c r="V12" s="206"/>
      <c r="W12" s="206"/>
      <c r="X12" s="206"/>
    </row>
    <row r="13" spans="2:29" ht="12" customHeight="1">
      <c r="B13" s="207" t="s">
        <v>56</v>
      </c>
      <c r="C13" s="208"/>
      <c r="D13" s="208"/>
      <c r="E13" s="208"/>
      <c r="F13" s="209"/>
      <c r="G13" s="178" t="s">
        <v>48</v>
      </c>
      <c r="H13" s="178"/>
      <c r="I13" s="178"/>
      <c r="J13" s="178" t="s">
        <v>97</v>
      </c>
      <c r="K13" s="207" t="s">
        <v>7</v>
      </c>
      <c r="L13" s="208"/>
      <c r="M13" s="208"/>
      <c r="N13" s="209"/>
      <c r="O13" s="194" t="s">
        <v>8</v>
      </c>
      <c r="P13" s="213"/>
      <c r="Q13" s="213"/>
      <c r="R13" s="213"/>
      <c r="S13" s="213"/>
      <c r="T13" s="213"/>
      <c r="U13" s="213"/>
      <c r="V13" s="213"/>
      <c r="W13" s="213"/>
      <c r="X13" s="195"/>
      <c r="Y13" s="4"/>
      <c r="Z13" s="4"/>
      <c r="AA13" s="4"/>
    </row>
    <row r="14" spans="2:29" ht="32.1" customHeight="1">
      <c r="B14" s="210"/>
      <c r="C14" s="211"/>
      <c r="D14" s="211"/>
      <c r="E14" s="211"/>
      <c r="F14" s="212"/>
      <c r="G14" s="178"/>
      <c r="H14" s="178"/>
      <c r="I14" s="178"/>
      <c r="J14" s="178"/>
      <c r="K14" s="210"/>
      <c r="L14" s="211"/>
      <c r="M14" s="211"/>
      <c r="N14" s="212"/>
      <c r="O14" s="156" t="s">
        <v>55</v>
      </c>
      <c r="P14" s="157"/>
      <c r="Q14" s="157"/>
      <c r="R14" s="158"/>
      <c r="S14" s="196" t="s">
        <v>54</v>
      </c>
      <c r="T14" s="197"/>
      <c r="U14" s="198"/>
      <c r="V14" s="196" t="s">
        <v>53</v>
      </c>
      <c r="W14" s="197"/>
      <c r="X14" s="198"/>
      <c r="Y14" s="4"/>
      <c r="Z14" s="4"/>
      <c r="AA14" s="4"/>
    </row>
    <row r="15" spans="2:29" ht="57.75" customHeight="1">
      <c r="B15" s="193" t="s">
        <v>123</v>
      </c>
      <c r="C15" s="193"/>
      <c r="D15" s="193"/>
      <c r="E15" s="193"/>
      <c r="F15" s="193"/>
      <c r="G15" s="179" t="s">
        <v>96</v>
      </c>
      <c r="H15" s="179"/>
      <c r="I15" s="179"/>
      <c r="J15" s="59" t="s">
        <v>99</v>
      </c>
      <c r="K15" s="199">
        <v>69</v>
      </c>
      <c r="L15" s="199"/>
      <c r="M15" s="199"/>
      <c r="N15" s="199"/>
      <c r="O15" s="200">
        <v>1</v>
      </c>
      <c r="P15" s="201"/>
      <c r="Q15" s="201"/>
      <c r="R15" s="202"/>
      <c r="S15" s="203" t="s">
        <v>102</v>
      </c>
      <c r="T15" s="204"/>
      <c r="U15" s="205"/>
      <c r="V15" s="184">
        <v>2022</v>
      </c>
      <c r="W15" s="184"/>
      <c r="X15" s="184"/>
    </row>
    <row r="16" spans="2:29" ht="18" customHeight="1">
      <c r="B16" s="171" t="s">
        <v>9</v>
      </c>
      <c r="C16" s="172"/>
      <c r="D16" s="172"/>
      <c r="E16" s="172"/>
      <c r="F16" s="172"/>
      <c r="G16" s="172"/>
      <c r="H16" s="172"/>
      <c r="I16" s="172"/>
      <c r="J16" s="172"/>
      <c r="K16" s="172"/>
      <c r="L16" s="172"/>
      <c r="M16" s="172"/>
      <c r="N16" s="172"/>
      <c r="O16" s="172"/>
      <c r="P16" s="172"/>
      <c r="Q16" s="172"/>
      <c r="R16" s="172"/>
      <c r="S16" s="172"/>
      <c r="T16" s="172"/>
      <c r="U16" s="172"/>
      <c r="V16" s="172"/>
      <c r="W16" s="172"/>
      <c r="X16" s="173"/>
      <c r="Z16" s="2" t="s">
        <v>51</v>
      </c>
    </row>
    <row r="17" spans="2:27" ht="22.5" customHeight="1">
      <c r="B17" s="57" t="s">
        <v>52</v>
      </c>
      <c r="C17" s="194" t="s">
        <v>10</v>
      </c>
      <c r="D17" s="195"/>
      <c r="E17" s="138" t="s">
        <v>122</v>
      </c>
      <c r="F17" s="138"/>
      <c r="G17" s="178" t="s">
        <v>11</v>
      </c>
      <c r="H17" s="178"/>
      <c r="I17" s="178"/>
      <c r="J17" s="178"/>
      <c r="K17" s="178"/>
      <c r="L17" s="178"/>
      <c r="M17" s="178" t="s">
        <v>12</v>
      </c>
      <c r="N17" s="178"/>
      <c r="O17" s="178"/>
      <c r="P17" s="178"/>
      <c r="Q17" s="178"/>
      <c r="R17" s="178"/>
      <c r="S17" s="196" t="s">
        <v>50</v>
      </c>
      <c r="T17" s="197"/>
      <c r="U17" s="197"/>
      <c r="V17" s="197"/>
      <c r="W17" s="197"/>
      <c r="X17" s="198"/>
    </row>
    <row r="18" spans="2:27" ht="52.5" customHeight="1">
      <c r="B18" s="58" t="s">
        <v>90</v>
      </c>
      <c r="C18" s="85" t="s">
        <v>103</v>
      </c>
      <c r="D18" s="86"/>
      <c r="E18" s="179">
        <v>0.25</v>
      </c>
      <c r="F18" s="179"/>
      <c r="G18" s="193" t="s">
        <v>104</v>
      </c>
      <c r="H18" s="193"/>
      <c r="I18" s="193"/>
      <c r="J18" s="193"/>
      <c r="K18" s="193"/>
      <c r="L18" s="193"/>
      <c r="M18" s="193" t="s">
        <v>104</v>
      </c>
      <c r="N18" s="193"/>
      <c r="O18" s="193"/>
      <c r="P18" s="193"/>
      <c r="Q18" s="193"/>
      <c r="R18" s="193"/>
      <c r="S18" s="190" t="s">
        <v>106</v>
      </c>
      <c r="T18" s="191"/>
      <c r="U18" s="191"/>
      <c r="V18" s="191"/>
      <c r="W18" s="191"/>
      <c r="X18" s="192"/>
    </row>
    <row r="19" spans="2:27" ht="25.35" customHeight="1">
      <c r="B19" s="170" t="s">
        <v>13</v>
      </c>
      <c r="C19" s="170"/>
      <c r="D19" s="170"/>
      <c r="E19" s="170"/>
      <c r="F19" s="170"/>
      <c r="G19" s="170"/>
      <c r="H19" s="170"/>
      <c r="I19" s="170"/>
      <c r="J19" s="170"/>
      <c r="K19" s="170"/>
      <c r="L19" s="170"/>
      <c r="M19" s="170"/>
      <c r="N19" s="170" t="s">
        <v>14</v>
      </c>
      <c r="O19" s="170"/>
      <c r="P19" s="170"/>
      <c r="Q19" s="170"/>
      <c r="R19" s="170"/>
      <c r="S19" s="170"/>
      <c r="T19" s="170"/>
      <c r="U19" s="170"/>
      <c r="V19" s="170"/>
      <c r="W19" s="170"/>
      <c r="X19" s="170"/>
    </row>
    <row r="20" spans="2:27" ht="45" customHeight="1">
      <c r="B20" s="170" t="s">
        <v>107</v>
      </c>
      <c r="C20" s="170"/>
      <c r="D20" s="170"/>
      <c r="E20" s="170"/>
      <c r="F20" s="170"/>
      <c r="G20" s="170"/>
      <c r="H20" s="170"/>
      <c r="I20" s="170"/>
      <c r="J20" s="170"/>
      <c r="K20" s="170"/>
      <c r="L20" s="170"/>
      <c r="M20" s="170"/>
      <c r="N20" s="178" t="s">
        <v>108</v>
      </c>
      <c r="O20" s="178"/>
      <c r="P20" s="178"/>
      <c r="Q20" s="178"/>
      <c r="R20" s="178"/>
      <c r="S20" s="178"/>
      <c r="T20" s="178"/>
      <c r="U20" s="178"/>
      <c r="V20" s="178"/>
      <c r="W20" s="178"/>
      <c r="X20" s="178"/>
    </row>
    <row r="21" spans="2:27" ht="25.35" customHeight="1">
      <c r="B21" s="187" t="s">
        <v>85</v>
      </c>
      <c r="C21" s="188"/>
      <c r="D21" s="188"/>
      <c r="E21" s="188"/>
      <c r="F21" s="188"/>
      <c r="G21" s="188"/>
      <c r="H21" s="188"/>
      <c r="I21" s="188"/>
      <c r="J21" s="188"/>
      <c r="K21" s="188"/>
      <c r="L21" s="188"/>
      <c r="M21" s="188"/>
      <c r="N21" s="188"/>
      <c r="O21" s="188"/>
      <c r="P21" s="188"/>
      <c r="Q21" s="188"/>
      <c r="R21" s="188"/>
      <c r="S21" s="188"/>
      <c r="T21" s="188"/>
      <c r="U21" s="188"/>
      <c r="V21" s="188"/>
      <c r="W21" s="188"/>
      <c r="X21" s="189"/>
    </row>
    <row r="22" spans="2:27" ht="30.75" customHeight="1">
      <c r="B22" s="190" t="s">
        <v>124</v>
      </c>
      <c r="C22" s="191"/>
      <c r="D22" s="191"/>
      <c r="E22" s="191"/>
      <c r="F22" s="191"/>
      <c r="G22" s="191"/>
      <c r="H22" s="191"/>
      <c r="I22" s="191"/>
      <c r="J22" s="191"/>
      <c r="K22" s="191"/>
      <c r="L22" s="191"/>
      <c r="M22" s="191"/>
      <c r="N22" s="191"/>
      <c r="O22" s="191"/>
      <c r="P22" s="191"/>
      <c r="Q22" s="191"/>
      <c r="R22" s="191"/>
      <c r="S22" s="191"/>
      <c r="T22" s="191"/>
      <c r="U22" s="191"/>
      <c r="V22" s="191"/>
      <c r="W22" s="191"/>
      <c r="X22" s="192"/>
      <c r="AA22" s="5"/>
    </row>
    <row r="23" spans="2:27" ht="18.95" customHeight="1">
      <c r="B23" s="171" t="s">
        <v>15</v>
      </c>
      <c r="C23" s="172"/>
      <c r="D23" s="172"/>
      <c r="E23" s="172"/>
      <c r="F23" s="172"/>
      <c r="G23" s="172"/>
      <c r="H23" s="172"/>
      <c r="I23" s="172"/>
      <c r="J23" s="172"/>
      <c r="K23" s="172"/>
      <c r="L23" s="172"/>
      <c r="M23" s="172"/>
      <c r="N23" s="172"/>
      <c r="O23" s="172"/>
      <c r="P23" s="172"/>
      <c r="Q23" s="172"/>
      <c r="R23" s="172"/>
      <c r="S23" s="172"/>
      <c r="T23" s="172"/>
      <c r="U23" s="172"/>
      <c r="V23" s="172"/>
      <c r="W23" s="172"/>
      <c r="X23" s="173"/>
    </row>
    <row r="24" spans="2:27" ht="18.95" customHeight="1">
      <c r="B24" s="185" t="s">
        <v>16</v>
      </c>
      <c r="C24" s="185"/>
      <c r="D24" s="6" t="s">
        <v>17</v>
      </c>
      <c r="E24" s="6" t="s">
        <v>18</v>
      </c>
      <c r="F24" s="66" t="s">
        <v>19</v>
      </c>
      <c r="G24" s="170" t="s">
        <v>20</v>
      </c>
      <c r="H24" s="170"/>
      <c r="I24" s="170"/>
      <c r="J24" s="6" t="s">
        <v>21</v>
      </c>
      <c r="K24" s="131" t="s">
        <v>22</v>
      </c>
      <c r="L24" s="131"/>
      <c r="M24" s="131"/>
      <c r="N24" s="7" t="s">
        <v>23</v>
      </c>
      <c r="O24" s="170" t="s">
        <v>24</v>
      </c>
      <c r="P24" s="170"/>
      <c r="Q24" s="131" t="s">
        <v>25</v>
      </c>
      <c r="R24" s="131"/>
      <c r="S24" s="131"/>
      <c r="T24" s="178" t="s">
        <v>26</v>
      </c>
      <c r="U24" s="178"/>
      <c r="V24" s="178" t="s">
        <v>27</v>
      </c>
      <c r="W24" s="178"/>
      <c r="X24" s="61" t="s">
        <v>28</v>
      </c>
    </row>
    <row r="25" spans="2:27" ht="18.95" customHeight="1">
      <c r="B25" s="185" t="s">
        <v>29</v>
      </c>
      <c r="C25" s="185"/>
      <c r="D25" s="55">
        <v>0</v>
      </c>
      <c r="E25" s="65">
        <v>0</v>
      </c>
      <c r="F25" s="67">
        <v>12</v>
      </c>
      <c r="G25" s="184">
        <v>0</v>
      </c>
      <c r="H25" s="184"/>
      <c r="I25" s="184"/>
      <c r="J25" s="55">
        <v>0</v>
      </c>
      <c r="K25" s="186">
        <v>16</v>
      </c>
      <c r="L25" s="186"/>
      <c r="M25" s="186"/>
      <c r="N25" s="55">
        <v>0</v>
      </c>
      <c r="O25" s="184">
        <v>0</v>
      </c>
      <c r="P25" s="184"/>
      <c r="Q25" s="186">
        <v>21</v>
      </c>
      <c r="R25" s="186"/>
      <c r="S25" s="186"/>
      <c r="T25" s="184">
        <v>0</v>
      </c>
      <c r="U25" s="184"/>
      <c r="V25" s="184">
        <v>0</v>
      </c>
      <c r="W25" s="184"/>
      <c r="X25" s="69">
        <v>16</v>
      </c>
      <c r="Z25" s="8"/>
      <c r="AA25" s="8"/>
    </row>
    <row r="26" spans="2:27" ht="18.95" customHeight="1">
      <c r="B26" s="185" t="s">
        <v>30</v>
      </c>
      <c r="C26" s="185"/>
      <c r="D26" s="55">
        <v>0</v>
      </c>
      <c r="E26" s="65">
        <v>0</v>
      </c>
      <c r="F26" s="67">
        <v>69</v>
      </c>
      <c r="G26" s="184">
        <v>0</v>
      </c>
      <c r="H26" s="184"/>
      <c r="I26" s="184"/>
      <c r="J26" s="55">
        <v>0</v>
      </c>
      <c r="K26" s="186">
        <v>69</v>
      </c>
      <c r="L26" s="186"/>
      <c r="M26" s="186"/>
      <c r="N26" s="55">
        <v>0</v>
      </c>
      <c r="O26" s="184">
        <v>0</v>
      </c>
      <c r="P26" s="184"/>
      <c r="Q26" s="186">
        <v>69</v>
      </c>
      <c r="R26" s="186"/>
      <c r="S26" s="186"/>
      <c r="T26" s="184">
        <v>0</v>
      </c>
      <c r="U26" s="184"/>
      <c r="V26" s="184">
        <v>0</v>
      </c>
      <c r="W26" s="184"/>
      <c r="X26" s="69">
        <v>69</v>
      </c>
      <c r="Y26" s="5"/>
    </row>
    <row r="27" spans="2:27" ht="19.7" customHeight="1">
      <c r="B27" s="171" t="s">
        <v>47</v>
      </c>
      <c r="C27" s="172"/>
      <c r="D27" s="172"/>
      <c r="E27" s="172"/>
      <c r="F27" s="172"/>
      <c r="G27" s="172"/>
      <c r="H27" s="172"/>
      <c r="I27" s="172"/>
      <c r="J27" s="172"/>
      <c r="K27" s="172"/>
      <c r="L27" s="172"/>
      <c r="M27" s="172"/>
      <c r="N27" s="172"/>
      <c r="O27" s="172"/>
      <c r="P27" s="172"/>
      <c r="Q27" s="172"/>
      <c r="R27" s="172"/>
      <c r="S27" s="172"/>
      <c r="T27" s="172"/>
      <c r="U27" s="172"/>
      <c r="V27" s="172"/>
      <c r="W27" s="172"/>
      <c r="X27" s="173"/>
    </row>
    <row r="28" spans="2:27" ht="25.5">
      <c r="B28" s="6" t="s">
        <v>31</v>
      </c>
      <c r="C28" s="7" t="s">
        <v>93</v>
      </c>
      <c r="D28" s="53" t="str">
        <f>+E17</f>
        <v>META PERIODO</v>
      </c>
      <c r="E28" s="53" t="str">
        <f>+O14</f>
        <v>META</v>
      </c>
      <c r="F28" s="9"/>
      <c r="G28" s="9"/>
      <c r="H28" s="98"/>
      <c r="I28" s="98"/>
      <c r="J28" s="98"/>
      <c r="K28" s="98"/>
      <c r="L28" s="98"/>
      <c r="M28" s="98"/>
      <c r="N28" s="98"/>
      <c r="O28" s="98"/>
      <c r="P28" s="98"/>
      <c r="Q28" s="98"/>
      <c r="R28" s="98"/>
      <c r="S28" s="112"/>
      <c r="T28" s="112"/>
      <c r="U28" s="112"/>
      <c r="V28" s="112"/>
      <c r="W28" s="112"/>
      <c r="X28" s="113"/>
    </row>
    <row r="29" spans="2:27" ht="17.850000000000001" customHeight="1">
      <c r="B29" s="55" t="s">
        <v>32</v>
      </c>
      <c r="C29" s="10">
        <f>IF(ISERROR($D$25/$D$26),0,$D$25/$D$26)</f>
        <v>0</v>
      </c>
      <c r="D29" s="10">
        <f t="shared" ref="D29:D39" si="0">$E$18</f>
        <v>0.25</v>
      </c>
      <c r="E29" s="10">
        <f>$O$15</f>
        <v>1</v>
      </c>
      <c r="F29" s="11"/>
      <c r="G29" s="11"/>
      <c r="H29" s="111"/>
      <c r="I29" s="111"/>
      <c r="J29" s="110"/>
      <c r="K29" s="110"/>
      <c r="L29" s="12"/>
      <c r="M29" s="13"/>
      <c r="N29" s="111"/>
      <c r="O29" s="111"/>
      <c r="P29" s="111"/>
      <c r="Q29" s="111"/>
      <c r="R29" s="111"/>
      <c r="S29" s="114"/>
      <c r="T29" s="114"/>
      <c r="U29" s="114"/>
      <c r="V29" s="114"/>
      <c r="W29" s="114"/>
      <c r="X29" s="115"/>
    </row>
    <row r="30" spans="2:27" ht="17.850000000000001" customHeight="1">
      <c r="B30" s="55" t="s">
        <v>33</v>
      </c>
      <c r="C30" s="10">
        <v>0</v>
      </c>
      <c r="D30" s="10">
        <f t="shared" si="0"/>
        <v>0.25</v>
      </c>
      <c r="E30" s="10">
        <f t="shared" ref="E30:E39" si="1">$O$15</f>
        <v>1</v>
      </c>
      <c r="F30" s="11"/>
      <c r="G30" s="11"/>
      <c r="H30" s="110"/>
      <c r="I30" s="110"/>
      <c r="J30" s="110"/>
      <c r="K30" s="110"/>
      <c r="L30" s="14"/>
      <c r="M30" s="12"/>
      <c r="N30" s="110"/>
      <c r="O30" s="110"/>
      <c r="P30" s="110"/>
      <c r="Q30" s="110"/>
      <c r="R30" s="110"/>
      <c r="S30" s="114"/>
      <c r="T30" s="114"/>
      <c r="U30" s="114"/>
      <c r="V30" s="114"/>
      <c r="W30" s="114"/>
      <c r="X30" s="115"/>
    </row>
    <row r="31" spans="2:27" ht="17.850000000000001" customHeight="1">
      <c r="B31" s="62" t="s">
        <v>34</v>
      </c>
      <c r="C31" s="10">
        <v>0.17399999999999999</v>
      </c>
      <c r="D31" s="10">
        <f t="shared" si="0"/>
        <v>0.25</v>
      </c>
      <c r="E31" s="10">
        <f t="shared" si="1"/>
        <v>1</v>
      </c>
      <c r="F31" s="11"/>
      <c r="G31" s="11"/>
      <c r="H31" s="110"/>
      <c r="I31" s="110"/>
      <c r="J31" s="110"/>
      <c r="K31" s="110"/>
      <c r="L31" s="14"/>
      <c r="M31" s="12"/>
      <c r="N31" s="110"/>
      <c r="O31" s="110"/>
      <c r="P31" s="110"/>
      <c r="Q31" s="110"/>
      <c r="R31" s="110"/>
      <c r="S31" s="114"/>
      <c r="T31" s="114"/>
      <c r="U31" s="114"/>
      <c r="V31" s="114"/>
      <c r="W31" s="114"/>
      <c r="X31" s="115"/>
    </row>
    <row r="32" spans="2:27" ht="17.850000000000001" customHeight="1">
      <c r="B32" s="55" t="s">
        <v>35</v>
      </c>
      <c r="C32" s="10">
        <f>IF(ISERROR($G$25/$G$26),0,$G$25/$G$26)</f>
        <v>0</v>
      </c>
      <c r="D32" s="10">
        <f t="shared" si="0"/>
        <v>0.25</v>
      </c>
      <c r="E32" s="10">
        <f t="shared" si="1"/>
        <v>1</v>
      </c>
      <c r="F32" s="11"/>
      <c r="G32" s="11"/>
      <c r="H32" s="110"/>
      <c r="I32" s="110"/>
      <c r="J32" s="110"/>
      <c r="K32" s="110"/>
      <c r="L32" s="14"/>
      <c r="M32" s="12"/>
      <c r="N32" s="110"/>
      <c r="O32" s="110"/>
      <c r="P32" s="110"/>
      <c r="Q32" s="110"/>
      <c r="R32" s="110"/>
      <c r="S32" s="114"/>
      <c r="T32" s="114"/>
      <c r="U32" s="114"/>
      <c r="V32" s="114"/>
      <c r="W32" s="114"/>
      <c r="X32" s="115"/>
    </row>
    <row r="33" spans="2:27" ht="17.850000000000001" customHeight="1">
      <c r="B33" s="55" t="s">
        <v>36</v>
      </c>
      <c r="C33" s="10">
        <f>IF(ISERROR($J$25/$J$26),0,$J$25/$J$26)</f>
        <v>0</v>
      </c>
      <c r="D33" s="10">
        <f t="shared" si="0"/>
        <v>0.25</v>
      </c>
      <c r="E33" s="10">
        <f t="shared" si="1"/>
        <v>1</v>
      </c>
      <c r="F33" s="11"/>
      <c r="G33" s="11"/>
      <c r="H33" s="110"/>
      <c r="I33" s="110"/>
      <c r="J33" s="110"/>
      <c r="K33" s="110"/>
      <c r="L33" s="14"/>
      <c r="M33" s="12"/>
      <c r="N33" s="110"/>
      <c r="O33" s="110"/>
      <c r="P33" s="110"/>
      <c r="Q33" s="110"/>
      <c r="R33" s="110"/>
      <c r="S33" s="114"/>
      <c r="T33" s="114"/>
      <c r="U33" s="114"/>
      <c r="V33" s="114"/>
      <c r="W33" s="114"/>
      <c r="X33" s="115"/>
    </row>
    <row r="34" spans="2:27" ht="17.850000000000001" customHeight="1">
      <c r="B34" s="62" t="s">
        <v>37</v>
      </c>
      <c r="C34" s="10">
        <v>0.23</v>
      </c>
      <c r="D34" s="10">
        <f t="shared" si="0"/>
        <v>0.25</v>
      </c>
      <c r="E34" s="10">
        <f t="shared" si="1"/>
        <v>1</v>
      </c>
      <c r="F34" s="11"/>
      <c r="G34" s="11"/>
      <c r="H34" s="110"/>
      <c r="I34" s="110"/>
      <c r="J34" s="110"/>
      <c r="K34" s="110"/>
      <c r="L34" s="14"/>
      <c r="M34" s="12"/>
      <c r="N34" s="110"/>
      <c r="O34" s="110"/>
      <c r="P34" s="110"/>
      <c r="Q34" s="110"/>
      <c r="R34" s="110"/>
      <c r="S34" s="114"/>
      <c r="T34" s="114"/>
      <c r="U34" s="114"/>
      <c r="V34" s="114"/>
      <c r="W34" s="114"/>
      <c r="X34" s="115"/>
    </row>
    <row r="35" spans="2:27" ht="17.850000000000001" customHeight="1">
      <c r="B35" s="55" t="s">
        <v>38</v>
      </c>
      <c r="C35" s="10">
        <f>IF(ISERROR($N$25/$N$26),0,$N$25/$N$26)</f>
        <v>0</v>
      </c>
      <c r="D35" s="10">
        <f t="shared" si="0"/>
        <v>0.25</v>
      </c>
      <c r="E35" s="10">
        <f t="shared" si="1"/>
        <v>1</v>
      </c>
      <c r="F35" s="11"/>
      <c r="G35" s="11"/>
      <c r="H35" s="110"/>
      <c r="I35" s="110"/>
      <c r="J35" s="110"/>
      <c r="K35" s="110"/>
      <c r="L35" s="14"/>
      <c r="M35" s="12"/>
      <c r="N35" s="110"/>
      <c r="O35" s="110"/>
      <c r="P35" s="110"/>
      <c r="Q35" s="110"/>
      <c r="R35" s="110"/>
      <c r="S35" s="114"/>
      <c r="T35" s="114"/>
      <c r="U35" s="114"/>
      <c r="V35" s="114"/>
      <c r="W35" s="114"/>
      <c r="X35" s="115"/>
    </row>
    <row r="36" spans="2:27" ht="17.850000000000001" customHeight="1">
      <c r="B36" s="55" t="s">
        <v>39</v>
      </c>
      <c r="C36" s="10">
        <f>IF(ISERROR($O$25/$O$26),0,$O$25/$O$26)</f>
        <v>0</v>
      </c>
      <c r="D36" s="10">
        <f t="shared" si="0"/>
        <v>0.25</v>
      </c>
      <c r="E36" s="10">
        <f t="shared" si="1"/>
        <v>1</v>
      </c>
      <c r="F36" s="11"/>
      <c r="G36" s="11"/>
      <c r="H36" s="110"/>
      <c r="I36" s="110"/>
      <c r="J36" s="110"/>
      <c r="K36" s="110"/>
      <c r="L36" s="14"/>
      <c r="M36" s="12"/>
      <c r="N36" s="110"/>
      <c r="O36" s="110"/>
      <c r="P36" s="110"/>
      <c r="Q36" s="110"/>
      <c r="R36" s="110"/>
      <c r="S36" s="114"/>
      <c r="T36" s="114"/>
      <c r="U36" s="114"/>
      <c r="V36" s="114"/>
      <c r="W36" s="114"/>
      <c r="X36" s="115"/>
    </row>
    <row r="37" spans="2:27" ht="17.850000000000001" customHeight="1">
      <c r="B37" s="62" t="s">
        <v>40</v>
      </c>
      <c r="C37" s="10">
        <f>IF(ISERROR($Q$25/$Q$26),0,$Q$25/$Q$26)</f>
        <v>0.30434782608695654</v>
      </c>
      <c r="D37" s="10">
        <f t="shared" si="0"/>
        <v>0.25</v>
      </c>
      <c r="E37" s="10">
        <f t="shared" si="1"/>
        <v>1</v>
      </c>
      <c r="F37" s="11"/>
      <c r="G37" s="11"/>
      <c r="H37" s="110"/>
      <c r="I37" s="110"/>
      <c r="J37" s="110"/>
      <c r="K37" s="110"/>
      <c r="L37" s="14"/>
      <c r="M37" s="12"/>
      <c r="N37" s="110"/>
      <c r="O37" s="110"/>
      <c r="P37" s="110"/>
      <c r="Q37" s="110"/>
      <c r="R37" s="110"/>
      <c r="S37" s="114"/>
      <c r="T37" s="114"/>
      <c r="U37" s="114"/>
      <c r="V37" s="114"/>
      <c r="W37" s="114"/>
      <c r="X37" s="115"/>
    </row>
    <row r="38" spans="2:27" ht="17.850000000000001" customHeight="1">
      <c r="B38" s="55" t="s">
        <v>41</v>
      </c>
      <c r="C38" s="10">
        <f>IF(ISERROR($T$25/$T$26),0,$T$25/$T$26)</f>
        <v>0</v>
      </c>
      <c r="D38" s="10">
        <f t="shared" si="0"/>
        <v>0.25</v>
      </c>
      <c r="E38" s="10">
        <f t="shared" si="1"/>
        <v>1</v>
      </c>
      <c r="F38" s="11"/>
      <c r="G38" s="11"/>
      <c r="H38" s="110"/>
      <c r="I38" s="110"/>
      <c r="J38" s="110"/>
      <c r="K38" s="110"/>
      <c r="L38" s="14"/>
      <c r="M38" s="12"/>
      <c r="N38" s="110"/>
      <c r="O38" s="110"/>
      <c r="P38" s="110"/>
      <c r="Q38" s="110"/>
      <c r="R38" s="110"/>
      <c r="S38" s="114"/>
      <c r="T38" s="114"/>
      <c r="U38" s="114"/>
      <c r="V38" s="114"/>
      <c r="W38" s="114"/>
      <c r="X38" s="115"/>
    </row>
    <row r="39" spans="2:27" ht="17.850000000000001" customHeight="1">
      <c r="B39" s="55" t="s">
        <v>42</v>
      </c>
      <c r="C39" s="10">
        <f>IF(ISERROR($V$25/$V$26),0,$V$25/$V$26)</f>
        <v>0</v>
      </c>
      <c r="D39" s="10">
        <f t="shared" si="0"/>
        <v>0.25</v>
      </c>
      <c r="E39" s="10">
        <f t="shared" si="1"/>
        <v>1</v>
      </c>
      <c r="F39" s="11"/>
      <c r="G39" s="11"/>
      <c r="H39" s="110"/>
      <c r="I39" s="110"/>
      <c r="J39" s="110"/>
      <c r="K39" s="110"/>
      <c r="L39" s="14"/>
      <c r="M39" s="12"/>
      <c r="N39" s="110"/>
      <c r="O39" s="110"/>
      <c r="P39" s="110"/>
      <c r="Q39" s="110"/>
      <c r="R39" s="110"/>
      <c r="S39" s="114"/>
      <c r="T39" s="114"/>
      <c r="U39" s="114"/>
      <c r="V39" s="114"/>
      <c r="W39" s="114"/>
      <c r="X39" s="115"/>
    </row>
    <row r="40" spans="2:27" ht="17.850000000000001" customHeight="1">
      <c r="B40" s="62" t="s">
        <v>43</v>
      </c>
      <c r="C40" s="10">
        <f>IF(ISERROR($X$25/$X$26),0,$X$25/$X$26)</f>
        <v>0.2318840579710145</v>
      </c>
      <c r="D40" s="10">
        <v>0</v>
      </c>
      <c r="E40" s="10">
        <f>$O$15</f>
        <v>1</v>
      </c>
      <c r="F40" s="15"/>
      <c r="G40" s="15"/>
      <c r="H40" s="106"/>
      <c r="I40" s="106"/>
      <c r="J40" s="106"/>
      <c r="K40" s="106"/>
      <c r="L40" s="16"/>
      <c r="M40" s="17"/>
      <c r="N40" s="106"/>
      <c r="O40" s="106"/>
      <c r="P40" s="106"/>
      <c r="Q40" s="106"/>
      <c r="R40" s="106"/>
      <c r="S40" s="116"/>
      <c r="T40" s="116"/>
      <c r="U40" s="116"/>
      <c r="V40" s="116"/>
      <c r="W40" s="116"/>
      <c r="X40" s="117"/>
    </row>
    <row r="41" spans="2:27" ht="8.4499999999999993" customHeight="1">
      <c r="B41" s="18"/>
      <c r="C41" s="9"/>
      <c r="D41" s="9"/>
      <c r="E41" s="9"/>
      <c r="F41" s="9"/>
      <c r="G41" s="9"/>
      <c r="H41" s="9"/>
      <c r="I41" s="9"/>
      <c r="J41" s="9"/>
      <c r="K41" s="9"/>
      <c r="L41" s="9"/>
      <c r="M41" s="9"/>
      <c r="N41" s="9"/>
      <c r="O41" s="9"/>
      <c r="P41" s="9"/>
      <c r="Q41" s="9"/>
      <c r="R41" s="9"/>
      <c r="S41" s="9"/>
      <c r="T41" s="9"/>
      <c r="U41" s="9"/>
      <c r="V41" s="9"/>
      <c r="W41" s="9"/>
      <c r="X41" s="19"/>
    </row>
    <row r="42" spans="2:27" ht="15.75" customHeight="1">
      <c r="B42" s="92" t="s">
        <v>86</v>
      </c>
      <c r="C42" s="93"/>
      <c r="D42" s="93"/>
      <c r="E42" s="93"/>
      <c r="F42" s="93"/>
      <c r="G42" s="93"/>
      <c r="H42" s="93"/>
      <c r="I42" s="93"/>
      <c r="J42" s="93"/>
      <c r="K42" s="93"/>
      <c r="L42" s="93"/>
      <c r="M42" s="93"/>
      <c r="N42" s="93"/>
      <c r="O42" s="93"/>
      <c r="P42" s="93"/>
      <c r="Q42" s="93"/>
      <c r="R42" s="93"/>
      <c r="S42" s="93"/>
      <c r="T42" s="93"/>
      <c r="U42" s="93"/>
      <c r="V42" s="93"/>
      <c r="W42" s="93"/>
      <c r="X42" s="94"/>
      <c r="Z42" s="20"/>
    </row>
    <row r="43" spans="2:27" ht="38.25" customHeight="1">
      <c r="B43" s="181" t="s">
        <v>136</v>
      </c>
      <c r="C43" s="182"/>
      <c r="D43" s="182"/>
      <c r="E43" s="182"/>
      <c r="F43" s="182"/>
      <c r="G43" s="182"/>
      <c r="H43" s="182"/>
      <c r="I43" s="182"/>
      <c r="J43" s="182"/>
      <c r="K43" s="182"/>
      <c r="L43" s="182"/>
      <c r="M43" s="182"/>
      <c r="N43" s="182"/>
      <c r="O43" s="182"/>
      <c r="P43" s="182"/>
      <c r="Q43" s="182"/>
      <c r="R43" s="182"/>
      <c r="S43" s="182"/>
      <c r="T43" s="182"/>
      <c r="U43" s="182"/>
      <c r="V43" s="182"/>
      <c r="W43" s="182"/>
      <c r="X43" s="183"/>
      <c r="Y43" s="21"/>
      <c r="Z43" s="21"/>
      <c r="AA43" s="21"/>
    </row>
    <row r="44" spans="2:27" ht="8.4499999999999993" customHeight="1">
      <c r="B44" s="18"/>
      <c r="C44" s="9"/>
      <c r="D44" s="9"/>
      <c r="E44" s="9"/>
      <c r="F44" s="9"/>
      <c r="G44" s="98"/>
      <c r="H44" s="98"/>
      <c r="I44" s="98"/>
      <c r="J44" s="98"/>
      <c r="K44" s="98"/>
      <c r="L44" s="98"/>
      <c r="M44" s="9"/>
      <c r="N44" s="9"/>
      <c r="O44" s="9"/>
      <c r="P44" s="9"/>
      <c r="Q44" s="9"/>
      <c r="R44" s="9"/>
      <c r="S44" s="9"/>
      <c r="T44" s="9"/>
      <c r="U44" s="9"/>
      <c r="V44" s="9"/>
      <c r="W44" s="9"/>
      <c r="X44" s="19"/>
      <c r="Y44" s="22"/>
      <c r="Z44" s="23"/>
      <c r="AA44" s="24"/>
    </row>
    <row r="45" spans="2:27" ht="12.75">
      <c r="B45" s="81" t="s">
        <v>44</v>
      </c>
      <c r="C45" s="82"/>
      <c r="D45" s="82"/>
      <c r="E45" s="82"/>
      <c r="F45" s="82"/>
      <c r="G45" s="82"/>
      <c r="H45" s="82"/>
      <c r="I45" s="11"/>
      <c r="J45" s="25" t="s">
        <v>45</v>
      </c>
      <c r="K45" s="11"/>
      <c r="L45" s="180" t="s">
        <v>135</v>
      </c>
      <c r="M45" s="84"/>
      <c r="N45" s="11"/>
      <c r="O45" s="13" t="s">
        <v>46</v>
      </c>
      <c r="P45" s="11"/>
      <c r="Q45" s="85"/>
      <c r="R45" s="86"/>
      <c r="S45" s="11"/>
      <c r="T45" s="11"/>
      <c r="U45" s="11"/>
      <c r="V45" s="11"/>
      <c r="W45" s="11"/>
      <c r="X45" s="26"/>
      <c r="Y45" s="22"/>
      <c r="Z45" s="23"/>
      <c r="AA45" s="24"/>
    </row>
    <row r="46" spans="2:27" ht="8.4499999999999993" customHeight="1">
      <c r="B46" s="27"/>
      <c r="C46" s="11"/>
      <c r="D46" s="11"/>
      <c r="E46" s="11"/>
      <c r="F46" s="11"/>
      <c r="G46" s="11"/>
      <c r="H46" s="11"/>
      <c r="I46" s="87"/>
      <c r="J46" s="87"/>
      <c r="K46" s="87"/>
      <c r="L46" s="87"/>
      <c r="M46" s="87"/>
      <c r="N46" s="87"/>
      <c r="O46" s="87"/>
      <c r="P46" s="87"/>
      <c r="Q46" s="87"/>
      <c r="R46" s="87"/>
      <c r="S46" s="87"/>
      <c r="T46" s="87"/>
      <c r="U46" s="87"/>
      <c r="V46" s="87"/>
      <c r="W46" s="87"/>
      <c r="X46" s="88"/>
      <c r="Y46" s="22"/>
      <c r="Z46" s="23"/>
      <c r="AA46" s="24"/>
    </row>
    <row r="47" spans="2:27" ht="14.1" customHeight="1">
      <c r="B47" s="89" t="s">
        <v>57</v>
      </c>
      <c r="C47" s="90"/>
      <c r="D47" s="90"/>
      <c r="E47" s="90"/>
      <c r="F47" s="90"/>
      <c r="G47" s="90"/>
      <c r="H47" s="90"/>
      <c r="I47" s="90"/>
      <c r="J47" s="90"/>
      <c r="K47" s="90"/>
      <c r="L47" s="90"/>
      <c r="M47" s="90"/>
      <c r="N47" s="90"/>
      <c r="O47" s="90"/>
      <c r="P47" s="90"/>
      <c r="Q47" s="90"/>
      <c r="R47" s="90"/>
      <c r="S47" s="90"/>
      <c r="T47" s="90"/>
      <c r="U47" s="90"/>
      <c r="V47" s="90"/>
      <c r="W47" s="90"/>
      <c r="X47" s="91"/>
      <c r="Y47" s="22"/>
      <c r="Z47" s="23"/>
      <c r="AA47" s="24"/>
    </row>
    <row r="48" spans="2:27" ht="8.4499999999999993" customHeight="1">
      <c r="B48" s="28"/>
      <c r="C48" s="15"/>
      <c r="D48" s="15"/>
      <c r="E48" s="15"/>
      <c r="F48" s="15"/>
      <c r="G48" s="29"/>
      <c r="H48" s="15"/>
      <c r="I48" s="30"/>
      <c r="J48" s="31"/>
      <c r="K48" s="16"/>
      <c r="L48" s="15"/>
      <c r="M48" s="15"/>
      <c r="N48" s="15"/>
      <c r="O48" s="15"/>
      <c r="P48" s="15"/>
      <c r="Q48" s="15"/>
      <c r="R48" s="15"/>
      <c r="S48" s="15"/>
      <c r="T48" s="15"/>
      <c r="U48" s="15"/>
      <c r="V48" s="15"/>
      <c r="W48" s="15"/>
      <c r="X48" s="32"/>
      <c r="Y48" s="22"/>
      <c r="Z48" s="23"/>
      <c r="AA48" s="24"/>
    </row>
    <row r="49" spans="2:27" ht="13.5" customHeight="1">
      <c r="B49" s="92" t="s">
        <v>87</v>
      </c>
      <c r="C49" s="93"/>
      <c r="D49" s="93"/>
      <c r="E49" s="93"/>
      <c r="F49" s="93"/>
      <c r="G49" s="93"/>
      <c r="H49" s="93"/>
      <c r="I49" s="93"/>
      <c r="J49" s="93"/>
      <c r="K49" s="93"/>
      <c r="L49" s="93"/>
      <c r="M49" s="93"/>
      <c r="N49" s="93"/>
      <c r="O49" s="93"/>
      <c r="P49" s="93"/>
      <c r="Q49" s="93"/>
      <c r="R49" s="93"/>
      <c r="S49" s="93"/>
      <c r="T49" s="93"/>
      <c r="U49" s="93"/>
      <c r="V49" s="93"/>
      <c r="W49" s="93"/>
      <c r="X49" s="94"/>
      <c r="Y49" s="22"/>
      <c r="Z49" s="23"/>
      <c r="AA49" s="24"/>
    </row>
    <row r="50" spans="2:27" ht="48" customHeight="1">
      <c r="B50" s="95" t="s">
        <v>143</v>
      </c>
      <c r="C50" s="96"/>
      <c r="D50" s="96"/>
      <c r="E50" s="96"/>
      <c r="F50" s="96"/>
      <c r="G50" s="96"/>
      <c r="H50" s="96"/>
      <c r="I50" s="96"/>
      <c r="J50" s="96"/>
      <c r="K50" s="96"/>
      <c r="L50" s="96"/>
      <c r="M50" s="96"/>
      <c r="N50" s="96"/>
      <c r="O50" s="96"/>
      <c r="P50" s="96"/>
      <c r="Q50" s="96"/>
      <c r="R50" s="96"/>
      <c r="S50" s="96"/>
      <c r="T50" s="96"/>
      <c r="U50" s="96"/>
      <c r="V50" s="96"/>
      <c r="W50" s="96"/>
      <c r="X50" s="97"/>
    </row>
    <row r="51" spans="2:27" ht="13.5" customHeight="1">
      <c r="B51" s="18"/>
      <c r="C51" s="9"/>
      <c r="D51" s="9"/>
      <c r="E51" s="9"/>
      <c r="F51" s="9"/>
      <c r="G51" s="98"/>
      <c r="H51" s="98"/>
      <c r="I51" s="98"/>
      <c r="J51" s="98"/>
      <c r="K51" s="98"/>
      <c r="L51" s="98"/>
      <c r="M51" s="9"/>
      <c r="N51" s="9"/>
      <c r="O51" s="9"/>
      <c r="P51" s="9"/>
      <c r="Q51" s="9"/>
      <c r="R51" s="9"/>
      <c r="S51" s="9"/>
      <c r="T51" s="9"/>
      <c r="U51" s="9"/>
      <c r="V51" s="9"/>
      <c r="W51" s="9"/>
      <c r="X51" s="19"/>
    </row>
    <row r="52" spans="2:27" ht="13.5" customHeight="1">
      <c r="B52" s="81" t="s">
        <v>44</v>
      </c>
      <c r="C52" s="82"/>
      <c r="D52" s="82"/>
      <c r="E52" s="82"/>
      <c r="F52" s="82"/>
      <c r="G52" s="82"/>
      <c r="H52" s="82"/>
      <c r="I52" s="11"/>
      <c r="J52" s="25" t="s">
        <v>45</v>
      </c>
      <c r="K52" s="11"/>
      <c r="L52" s="83" t="s">
        <v>135</v>
      </c>
      <c r="M52" s="84"/>
      <c r="N52" s="11"/>
      <c r="O52" s="13" t="s">
        <v>46</v>
      </c>
      <c r="P52" s="11"/>
      <c r="Q52" s="85"/>
      <c r="R52" s="86"/>
      <c r="S52" s="11"/>
      <c r="T52" s="11"/>
      <c r="U52" s="11"/>
      <c r="V52" s="11"/>
      <c r="W52" s="11"/>
      <c r="X52" s="26"/>
    </row>
    <row r="53" spans="2:27" ht="10.5" customHeight="1">
      <c r="B53" s="27"/>
      <c r="C53" s="11"/>
      <c r="D53" s="11"/>
      <c r="E53" s="11"/>
      <c r="F53" s="11"/>
      <c r="G53" s="11"/>
      <c r="H53" s="11"/>
      <c r="I53" s="87"/>
      <c r="J53" s="87"/>
      <c r="K53" s="87"/>
      <c r="L53" s="87"/>
      <c r="M53" s="87"/>
      <c r="N53" s="87"/>
      <c r="O53" s="87"/>
      <c r="P53" s="87"/>
      <c r="Q53" s="87"/>
      <c r="R53" s="87"/>
      <c r="S53" s="87"/>
      <c r="T53" s="87"/>
      <c r="U53" s="87"/>
      <c r="V53" s="87"/>
      <c r="W53" s="87"/>
      <c r="X53" s="88"/>
    </row>
    <row r="54" spans="2:27" ht="13.5" customHeight="1">
      <c r="B54" s="89" t="s">
        <v>57</v>
      </c>
      <c r="C54" s="90"/>
      <c r="D54" s="90"/>
      <c r="E54" s="90"/>
      <c r="F54" s="90"/>
      <c r="G54" s="90"/>
      <c r="H54" s="90"/>
      <c r="I54" s="90"/>
      <c r="J54" s="90"/>
      <c r="K54" s="90"/>
      <c r="L54" s="90"/>
      <c r="M54" s="90"/>
      <c r="N54" s="90"/>
      <c r="O54" s="90"/>
      <c r="P54" s="90"/>
      <c r="Q54" s="90"/>
      <c r="R54" s="90"/>
      <c r="S54" s="90"/>
      <c r="T54" s="90"/>
      <c r="U54" s="90"/>
      <c r="V54" s="90"/>
      <c r="W54" s="90"/>
      <c r="X54" s="91"/>
    </row>
    <row r="55" spans="2:27" ht="13.5" customHeight="1">
      <c r="B55" s="28"/>
      <c r="C55" s="15"/>
      <c r="D55" s="15"/>
      <c r="E55" s="15"/>
      <c r="F55" s="15"/>
      <c r="G55" s="29"/>
      <c r="H55" s="15"/>
      <c r="I55" s="30"/>
      <c r="J55" s="31"/>
      <c r="K55" s="16"/>
      <c r="L55" s="15"/>
      <c r="M55" s="15"/>
      <c r="N55" s="15"/>
      <c r="O55" s="15"/>
      <c r="P55" s="15"/>
      <c r="Q55" s="15"/>
      <c r="R55" s="15"/>
      <c r="S55" s="15"/>
      <c r="T55" s="15"/>
      <c r="U55" s="15"/>
      <c r="V55" s="15"/>
      <c r="W55" s="15"/>
      <c r="X55" s="32"/>
    </row>
    <row r="56" spans="2:27" ht="13.5" customHeight="1">
      <c r="B56" s="92" t="s">
        <v>88</v>
      </c>
      <c r="C56" s="93"/>
      <c r="D56" s="93"/>
      <c r="E56" s="93"/>
      <c r="F56" s="93"/>
      <c r="G56" s="93"/>
      <c r="H56" s="93"/>
      <c r="I56" s="93"/>
      <c r="J56" s="93"/>
      <c r="K56" s="93"/>
      <c r="L56" s="93"/>
      <c r="M56" s="93"/>
      <c r="N56" s="93"/>
      <c r="O56" s="93"/>
      <c r="P56" s="93"/>
      <c r="Q56" s="93"/>
      <c r="R56" s="93"/>
      <c r="S56" s="93"/>
      <c r="T56" s="93"/>
      <c r="U56" s="93"/>
      <c r="V56" s="93"/>
      <c r="W56" s="93"/>
      <c r="X56" s="94"/>
    </row>
    <row r="57" spans="2:27" ht="65.25" customHeight="1">
      <c r="B57" s="107" t="s">
        <v>144</v>
      </c>
      <c r="C57" s="108"/>
      <c r="D57" s="108"/>
      <c r="E57" s="108"/>
      <c r="F57" s="108"/>
      <c r="G57" s="108"/>
      <c r="H57" s="108"/>
      <c r="I57" s="108"/>
      <c r="J57" s="108"/>
      <c r="K57" s="108"/>
      <c r="L57" s="108"/>
      <c r="M57" s="108"/>
      <c r="N57" s="108"/>
      <c r="O57" s="108"/>
      <c r="P57" s="108"/>
      <c r="Q57" s="108"/>
      <c r="R57" s="108"/>
      <c r="S57" s="108"/>
      <c r="T57" s="108"/>
      <c r="U57" s="108"/>
      <c r="V57" s="108"/>
      <c r="W57" s="108"/>
      <c r="X57" s="109"/>
    </row>
    <row r="58" spans="2:27" ht="13.5" customHeight="1">
      <c r="B58" s="18"/>
      <c r="C58" s="9"/>
      <c r="D58" s="9"/>
      <c r="E58" s="9"/>
      <c r="F58" s="9"/>
      <c r="G58" s="98"/>
      <c r="H58" s="98"/>
      <c r="I58" s="98"/>
      <c r="J58" s="98"/>
      <c r="K58" s="98"/>
      <c r="L58" s="98"/>
      <c r="M58" s="9"/>
      <c r="N58" s="9"/>
      <c r="O58" s="9"/>
      <c r="P58" s="9"/>
      <c r="Q58" s="9"/>
      <c r="R58" s="9"/>
      <c r="S58" s="9"/>
      <c r="T58" s="9"/>
      <c r="U58" s="9"/>
      <c r="V58" s="9"/>
      <c r="W58" s="9"/>
      <c r="X58" s="19"/>
    </row>
    <row r="59" spans="2:27" ht="13.5" customHeight="1">
      <c r="B59" s="81" t="s">
        <v>44</v>
      </c>
      <c r="C59" s="82"/>
      <c r="D59" s="82"/>
      <c r="E59" s="82"/>
      <c r="F59" s="82"/>
      <c r="G59" s="82"/>
      <c r="H59" s="82"/>
      <c r="I59" s="11"/>
      <c r="J59" s="25" t="s">
        <v>45</v>
      </c>
      <c r="K59" s="11"/>
      <c r="L59" s="83" t="s">
        <v>135</v>
      </c>
      <c r="M59" s="84"/>
      <c r="N59" s="11"/>
      <c r="O59" s="13" t="s">
        <v>46</v>
      </c>
      <c r="P59" s="11"/>
      <c r="Q59" s="85"/>
      <c r="R59" s="86"/>
      <c r="S59" s="11"/>
      <c r="T59" s="11"/>
      <c r="U59" s="11"/>
      <c r="V59" s="11"/>
      <c r="W59" s="11"/>
      <c r="X59" s="26"/>
    </row>
    <row r="60" spans="2:27" ht="13.5" customHeight="1">
      <c r="B60" s="27"/>
      <c r="C60" s="11"/>
      <c r="D60" s="11"/>
      <c r="E60" s="11"/>
      <c r="F60" s="11"/>
      <c r="G60" s="11"/>
      <c r="H60" s="11"/>
      <c r="I60" s="87"/>
      <c r="J60" s="87"/>
      <c r="K60" s="87"/>
      <c r="L60" s="87"/>
      <c r="M60" s="87"/>
      <c r="N60" s="87"/>
      <c r="O60" s="87"/>
      <c r="P60" s="87"/>
      <c r="Q60" s="87"/>
      <c r="R60" s="87"/>
      <c r="S60" s="87"/>
      <c r="T60" s="87"/>
      <c r="U60" s="87"/>
      <c r="V60" s="87"/>
      <c r="W60" s="87"/>
      <c r="X60" s="88"/>
    </row>
    <row r="61" spans="2:27" ht="13.5" customHeight="1">
      <c r="B61" s="89" t="s">
        <v>57</v>
      </c>
      <c r="C61" s="90"/>
      <c r="D61" s="90"/>
      <c r="E61" s="90"/>
      <c r="F61" s="90"/>
      <c r="G61" s="90"/>
      <c r="H61" s="90"/>
      <c r="I61" s="90"/>
      <c r="J61" s="90"/>
      <c r="K61" s="90"/>
      <c r="L61" s="90"/>
      <c r="M61" s="90"/>
      <c r="N61" s="90"/>
      <c r="O61" s="90"/>
      <c r="P61" s="90"/>
      <c r="Q61" s="90"/>
      <c r="R61" s="90"/>
      <c r="S61" s="90"/>
      <c r="T61" s="90"/>
      <c r="U61" s="90"/>
      <c r="V61" s="90"/>
      <c r="W61" s="90"/>
      <c r="X61" s="91"/>
    </row>
    <row r="62" spans="2:27" ht="13.5" customHeight="1">
      <c r="B62" s="28"/>
      <c r="C62" s="15"/>
      <c r="D62" s="15"/>
      <c r="E62" s="15"/>
      <c r="F62" s="15"/>
      <c r="G62" s="29"/>
      <c r="H62" s="15"/>
      <c r="I62" s="30"/>
      <c r="J62" s="31"/>
      <c r="K62" s="16"/>
      <c r="L62" s="15"/>
      <c r="M62" s="15"/>
      <c r="N62" s="15"/>
      <c r="O62" s="15"/>
      <c r="P62" s="15"/>
      <c r="Q62" s="15"/>
      <c r="R62" s="15"/>
      <c r="S62" s="15"/>
      <c r="T62" s="15"/>
      <c r="U62" s="15"/>
      <c r="V62" s="15"/>
      <c r="W62" s="15"/>
      <c r="X62" s="32"/>
    </row>
    <row r="63" spans="2:27" ht="13.5" customHeight="1">
      <c r="B63" s="92" t="s">
        <v>89</v>
      </c>
      <c r="C63" s="93"/>
      <c r="D63" s="93"/>
      <c r="E63" s="93"/>
      <c r="F63" s="93"/>
      <c r="G63" s="93"/>
      <c r="H63" s="93"/>
      <c r="I63" s="93"/>
      <c r="J63" s="93"/>
      <c r="K63" s="93"/>
      <c r="L63" s="93"/>
      <c r="M63" s="93"/>
      <c r="N63" s="93"/>
      <c r="O63" s="93"/>
      <c r="P63" s="93"/>
      <c r="Q63" s="93"/>
      <c r="R63" s="93"/>
      <c r="S63" s="93"/>
      <c r="T63" s="93"/>
      <c r="U63" s="93"/>
      <c r="V63" s="93"/>
      <c r="W63" s="93"/>
      <c r="X63" s="94"/>
    </row>
    <row r="64" spans="2:27" ht="46.5" customHeight="1">
      <c r="B64" s="107" t="s">
        <v>146</v>
      </c>
      <c r="C64" s="108"/>
      <c r="D64" s="108"/>
      <c r="E64" s="108"/>
      <c r="F64" s="108"/>
      <c r="G64" s="108"/>
      <c r="H64" s="108"/>
      <c r="I64" s="108"/>
      <c r="J64" s="108"/>
      <c r="K64" s="108"/>
      <c r="L64" s="108"/>
      <c r="M64" s="108"/>
      <c r="N64" s="108"/>
      <c r="O64" s="108"/>
      <c r="P64" s="108"/>
      <c r="Q64" s="108"/>
      <c r="R64" s="108"/>
      <c r="S64" s="108"/>
      <c r="T64" s="108"/>
      <c r="U64" s="108"/>
      <c r="V64" s="108"/>
      <c r="W64" s="108"/>
      <c r="X64" s="109"/>
    </row>
    <row r="65" spans="2:24" ht="13.5" customHeight="1">
      <c r="B65" s="18"/>
      <c r="C65" s="9"/>
      <c r="D65" s="9"/>
      <c r="E65" s="9"/>
      <c r="F65" s="9"/>
      <c r="G65" s="98"/>
      <c r="H65" s="98"/>
      <c r="I65" s="98"/>
      <c r="J65" s="98"/>
      <c r="K65" s="98"/>
      <c r="L65" s="98"/>
      <c r="M65" s="9"/>
      <c r="N65" s="9"/>
      <c r="O65" s="9"/>
      <c r="P65" s="9"/>
      <c r="Q65" s="9"/>
      <c r="R65" s="9"/>
      <c r="S65" s="9"/>
      <c r="T65" s="9"/>
      <c r="U65" s="9"/>
      <c r="V65" s="9"/>
      <c r="W65" s="9"/>
      <c r="X65" s="19"/>
    </row>
    <row r="66" spans="2:24" ht="13.5" customHeight="1">
      <c r="B66" s="81" t="s">
        <v>44</v>
      </c>
      <c r="C66" s="82"/>
      <c r="D66" s="82"/>
      <c r="E66" s="82"/>
      <c r="F66" s="82"/>
      <c r="G66" s="82"/>
      <c r="H66" s="82"/>
      <c r="I66" s="11"/>
      <c r="J66" s="25" t="s">
        <v>45</v>
      </c>
      <c r="K66" s="11"/>
      <c r="L66" s="83" t="s">
        <v>135</v>
      </c>
      <c r="M66" s="84"/>
      <c r="N66" s="11"/>
      <c r="O66" s="13" t="s">
        <v>46</v>
      </c>
      <c r="P66" s="11"/>
      <c r="Q66" s="85"/>
      <c r="R66" s="86"/>
      <c r="S66" s="11"/>
      <c r="T66" s="11"/>
      <c r="U66" s="11"/>
      <c r="V66" s="11"/>
      <c r="W66" s="11"/>
      <c r="X66" s="26"/>
    </row>
    <row r="67" spans="2:24" ht="13.5" customHeight="1">
      <c r="B67" s="27"/>
      <c r="C67" s="11"/>
      <c r="D67" s="11"/>
      <c r="E67" s="11"/>
      <c r="F67" s="11"/>
      <c r="G67" s="11"/>
      <c r="H67" s="11"/>
      <c r="I67" s="87"/>
      <c r="J67" s="87"/>
      <c r="K67" s="87"/>
      <c r="L67" s="87"/>
      <c r="M67" s="87"/>
      <c r="N67" s="87"/>
      <c r="O67" s="87"/>
      <c r="P67" s="87"/>
      <c r="Q67" s="87"/>
      <c r="R67" s="87"/>
      <c r="S67" s="87"/>
      <c r="T67" s="87"/>
      <c r="U67" s="87"/>
      <c r="V67" s="87"/>
      <c r="W67" s="87"/>
      <c r="X67" s="88"/>
    </row>
    <row r="68" spans="2:24" ht="13.5" customHeight="1">
      <c r="B68" s="89" t="s">
        <v>160</v>
      </c>
      <c r="C68" s="90"/>
      <c r="D68" s="90"/>
      <c r="E68" s="90"/>
      <c r="F68" s="90"/>
      <c r="G68" s="90"/>
      <c r="H68" s="90"/>
      <c r="I68" s="90"/>
      <c r="J68" s="90"/>
      <c r="K68" s="90"/>
      <c r="L68" s="90"/>
      <c r="M68" s="90"/>
      <c r="N68" s="90"/>
      <c r="O68" s="90"/>
      <c r="P68" s="90"/>
      <c r="Q68" s="90"/>
      <c r="R68" s="90"/>
      <c r="S68" s="90"/>
      <c r="T68" s="90"/>
      <c r="U68" s="90"/>
      <c r="V68" s="90"/>
      <c r="W68" s="90"/>
      <c r="X68" s="91"/>
    </row>
    <row r="69" spans="2:24" ht="13.5" customHeight="1">
      <c r="B69" s="28"/>
      <c r="C69" s="15"/>
      <c r="D69" s="15"/>
      <c r="E69" s="15"/>
      <c r="F69" s="15"/>
      <c r="G69" s="29"/>
      <c r="H69" s="15"/>
      <c r="I69" s="30"/>
      <c r="J69" s="31"/>
      <c r="K69" s="16"/>
      <c r="L69" s="15"/>
      <c r="M69" s="15"/>
      <c r="N69" s="15"/>
      <c r="O69" s="15"/>
      <c r="P69" s="15"/>
      <c r="Q69" s="15"/>
      <c r="R69" s="15"/>
      <c r="S69" s="15"/>
      <c r="T69" s="15"/>
      <c r="U69" s="15"/>
      <c r="V69" s="15"/>
      <c r="W69" s="15"/>
      <c r="X69" s="32"/>
    </row>
  </sheetData>
  <sheetProtection selectLockedCells="1" selectUnlockedCells="1"/>
  <mergeCells count="163">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 ref="B13:F14"/>
    <mergeCell ref="K13:N14"/>
    <mergeCell ref="O13:X13"/>
    <mergeCell ref="O14:R14"/>
    <mergeCell ref="S14:U14"/>
    <mergeCell ref="V14:X14"/>
    <mergeCell ref="C18:D18"/>
    <mergeCell ref="E18:F18"/>
    <mergeCell ref="G18:L18"/>
    <mergeCell ref="M18:R18"/>
    <mergeCell ref="S18:X18"/>
    <mergeCell ref="B19:M19"/>
    <mergeCell ref="N19:X19"/>
    <mergeCell ref="B16:X16"/>
    <mergeCell ref="C17:D17"/>
    <mergeCell ref="E17:F17"/>
    <mergeCell ref="G17:L17"/>
    <mergeCell ref="M17:R17"/>
    <mergeCell ref="S17:X17"/>
    <mergeCell ref="B20:M20"/>
    <mergeCell ref="N20:X20"/>
    <mergeCell ref="B21:X21"/>
    <mergeCell ref="B22:X22"/>
    <mergeCell ref="B23:X23"/>
    <mergeCell ref="B24:C24"/>
    <mergeCell ref="G24:I24"/>
    <mergeCell ref="K24:M24"/>
    <mergeCell ref="O24:P24"/>
    <mergeCell ref="Q24:S24"/>
    <mergeCell ref="T24:U24"/>
    <mergeCell ref="V24:W24"/>
    <mergeCell ref="B25:C25"/>
    <mergeCell ref="G25:I25"/>
    <mergeCell ref="K25:M25"/>
    <mergeCell ref="O25:P25"/>
    <mergeCell ref="Q25:S25"/>
    <mergeCell ref="T25:U25"/>
    <mergeCell ref="V25:W25"/>
    <mergeCell ref="J30:K30"/>
    <mergeCell ref="N30:O30"/>
    <mergeCell ref="P30:R30"/>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H35:I35"/>
    <mergeCell ref="J35:K35"/>
    <mergeCell ref="N35:O35"/>
    <mergeCell ref="P35:R35"/>
    <mergeCell ref="H32:I32"/>
    <mergeCell ref="J32:K32"/>
    <mergeCell ref="N32:O32"/>
    <mergeCell ref="P32:R32"/>
    <mergeCell ref="H33:I33"/>
    <mergeCell ref="J33:K33"/>
    <mergeCell ref="N33:O33"/>
    <mergeCell ref="P33:R3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G44:H44"/>
    <mergeCell ref="I44:J44"/>
    <mergeCell ref="K44:L44"/>
    <mergeCell ref="B45:H45"/>
    <mergeCell ref="L45:M45"/>
    <mergeCell ref="Q45:R45"/>
    <mergeCell ref="H40:I40"/>
    <mergeCell ref="J40:K40"/>
    <mergeCell ref="N40:O40"/>
    <mergeCell ref="P40:R40"/>
    <mergeCell ref="B42:X42"/>
    <mergeCell ref="B43:X43"/>
    <mergeCell ref="Q52:R52"/>
    <mergeCell ref="I53:X53"/>
    <mergeCell ref="B54:X54"/>
    <mergeCell ref="B56:X56"/>
    <mergeCell ref="I46:X46"/>
    <mergeCell ref="B47:X47"/>
    <mergeCell ref="B49:X49"/>
    <mergeCell ref="B50:X50"/>
    <mergeCell ref="G51:H51"/>
    <mergeCell ref="I51:J51"/>
    <mergeCell ref="K51:L51"/>
    <mergeCell ref="B66:H66"/>
    <mergeCell ref="L66:M66"/>
    <mergeCell ref="Q66:R66"/>
    <mergeCell ref="I67:X67"/>
    <mergeCell ref="B68:X68"/>
    <mergeCell ref="G13:I14"/>
    <mergeCell ref="J13:J14"/>
    <mergeCell ref="G15:I15"/>
    <mergeCell ref="I60:X60"/>
    <mergeCell ref="B61:X61"/>
    <mergeCell ref="B63:X63"/>
    <mergeCell ref="B64:X64"/>
    <mergeCell ref="G65:H65"/>
    <mergeCell ref="I65:J65"/>
    <mergeCell ref="K65:L65"/>
    <mergeCell ref="B57:X57"/>
    <mergeCell ref="G58:H58"/>
    <mergeCell ref="I58:J58"/>
    <mergeCell ref="K58:L58"/>
    <mergeCell ref="B59:H59"/>
    <mergeCell ref="L59:M59"/>
    <mergeCell ref="Q59:R59"/>
    <mergeCell ref="B52:H52"/>
    <mergeCell ref="L52:M52"/>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5" tint="0.39997558519241921"/>
    <pageSetUpPr fitToPage="1"/>
  </sheetPr>
  <dimension ref="B1:AC69"/>
  <sheetViews>
    <sheetView topLeftCell="A52" zoomScale="108" zoomScaleNormal="100" workbookViewId="0">
      <selection activeCell="B68" sqref="B68:X68"/>
    </sheetView>
  </sheetViews>
  <sheetFormatPr baseColWidth="10" defaultColWidth="4.625" defaultRowHeight="13.5" customHeight="1"/>
  <cols>
    <col min="1" max="1" width="4.625" style="2"/>
    <col min="2" max="2" width="15.5" style="2" customWidth="1"/>
    <col min="3" max="3" width="9.625" style="2" customWidth="1"/>
    <col min="4" max="4" width="8.625" style="2" customWidth="1"/>
    <col min="5" max="5" width="8.75" style="2" customWidth="1"/>
    <col min="6" max="6" width="6.625" style="2" customWidth="1"/>
    <col min="7" max="7" width="3.5" style="2" customWidth="1"/>
    <col min="8" max="8" width="2.375" style="2" customWidth="1"/>
    <col min="9" max="9" width="4.125" style="2" customWidth="1"/>
    <col min="10" max="10" width="10" style="2" customWidth="1"/>
    <col min="11" max="11" width="1.625" style="2" customWidth="1"/>
    <col min="12" max="12" width="1" style="2" customWidth="1"/>
    <col min="13" max="13" width="4" style="2" customWidth="1"/>
    <col min="14" max="14" width="7.125" style="2" customWidth="1"/>
    <col min="15" max="15" width="5.625" style="2" bestFit="1" customWidth="1"/>
    <col min="16" max="16" width="2" style="2" customWidth="1"/>
    <col min="17" max="17" width="1.5" style="2" customWidth="1"/>
    <col min="18" max="18" width="3.625" style="2" customWidth="1"/>
    <col min="19" max="19" width="5.375" style="2" customWidth="1"/>
    <col min="20" max="20" width="3.5" style="2" customWidth="1"/>
    <col min="21" max="24" width="5.125" style="2" customWidth="1"/>
    <col min="25" max="25" width="16.375" style="2" customWidth="1"/>
    <col min="26" max="26" width="10.625" style="2" customWidth="1"/>
    <col min="27" max="27" width="26.875" style="2" customWidth="1"/>
    <col min="28" max="28" width="14.625" style="3" customWidth="1"/>
    <col min="29" max="29" width="4.625" style="3"/>
    <col min="30" max="16384" width="4.625" style="2"/>
  </cols>
  <sheetData>
    <row r="1" spans="2:29" ht="13.5" hidden="1" customHeight="1">
      <c r="B1" s="160"/>
      <c r="C1" s="174" t="s">
        <v>74</v>
      </c>
      <c r="D1" s="174"/>
      <c r="E1" s="174"/>
      <c r="F1" s="174"/>
      <c r="G1" s="174"/>
      <c r="H1" s="174"/>
      <c r="I1" s="174"/>
      <c r="J1" s="174"/>
      <c r="K1" s="174"/>
      <c r="L1" s="174"/>
      <c r="M1" s="174"/>
      <c r="N1" s="174"/>
      <c r="O1" s="174"/>
      <c r="P1" s="174"/>
      <c r="Q1" s="174"/>
      <c r="R1" s="174"/>
      <c r="S1" s="160"/>
      <c r="T1" s="160"/>
      <c r="U1" s="160"/>
      <c r="V1" s="160"/>
      <c r="W1" s="160"/>
      <c r="X1" s="160"/>
    </row>
    <row r="2" spans="2:29" ht="13.5" hidden="1" customHeight="1">
      <c r="B2" s="160"/>
      <c r="C2" s="175" t="s">
        <v>75</v>
      </c>
      <c r="D2" s="162"/>
      <c r="E2" s="162"/>
      <c r="F2" s="162"/>
      <c r="G2" s="162"/>
      <c r="H2" s="162"/>
      <c r="I2" s="162"/>
      <c r="J2" s="162"/>
      <c r="K2" s="162"/>
      <c r="L2" s="162"/>
      <c r="M2" s="162"/>
      <c r="N2" s="162"/>
      <c r="O2" s="162"/>
      <c r="P2" s="162"/>
      <c r="Q2" s="162"/>
      <c r="R2" s="163"/>
      <c r="S2" s="160"/>
      <c r="T2" s="160"/>
      <c r="U2" s="160"/>
      <c r="V2" s="160"/>
      <c r="W2" s="160"/>
      <c r="X2" s="160"/>
    </row>
    <row r="3" spans="2:29" ht="13.5" hidden="1" customHeight="1">
      <c r="B3" s="160"/>
      <c r="C3" s="176"/>
      <c r="D3" s="165"/>
      <c r="E3" s="165"/>
      <c r="F3" s="165"/>
      <c r="G3" s="165"/>
      <c r="H3" s="165"/>
      <c r="I3" s="165"/>
      <c r="J3" s="165"/>
      <c r="K3" s="165"/>
      <c r="L3" s="165"/>
      <c r="M3" s="165"/>
      <c r="N3" s="165"/>
      <c r="O3" s="165"/>
      <c r="P3" s="165"/>
      <c r="Q3" s="165"/>
      <c r="R3" s="166"/>
      <c r="S3" s="160"/>
      <c r="T3" s="160"/>
      <c r="U3" s="160"/>
      <c r="V3" s="160"/>
      <c r="W3" s="160"/>
      <c r="X3" s="160"/>
    </row>
    <row r="4" spans="2:29" ht="13.5" hidden="1" customHeight="1">
      <c r="B4" s="160"/>
      <c r="C4" s="177"/>
      <c r="D4" s="168"/>
      <c r="E4" s="168"/>
      <c r="F4" s="168"/>
      <c r="G4" s="168"/>
      <c r="H4" s="168"/>
      <c r="I4" s="168"/>
      <c r="J4" s="168"/>
      <c r="K4" s="168"/>
      <c r="L4" s="168"/>
      <c r="M4" s="168"/>
      <c r="N4" s="168"/>
      <c r="O4" s="168"/>
      <c r="P4" s="168"/>
      <c r="Q4" s="168"/>
      <c r="R4" s="169"/>
      <c r="S4" s="160"/>
      <c r="T4" s="160"/>
      <c r="U4" s="160"/>
      <c r="V4" s="160"/>
      <c r="W4" s="160"/>
      <c r="X4" s="160"/>
    </row>
    <row r="5" spans="2:29" ht="14.25" hidden="1" customHeight="1">
      <c r="B5" s="56" t="s">
        <v>0</v>
      </c>
      <c r="C5" s="216" t="s">
        <v>1</v>
      </c>
      <c r="D5" s="216"/>
      <c r="E5" s="217" t="s">
        <v>2</v>
      </c>
      <c r="F5" s="217"/>
      <c r="G5" s="217"/>
      <c r="H5" s="184">
        <v>5</v>
      </c>
      <c r="I5" s="184"/>
      <c r="J5" s="184"/>
      <c r="K5" s="217" t="s">
        <v>3</v>
      </c>
      <c r="L5" s="217"/>
      <c r="M5" s="217"/>
      <c r="N5" s="217"/>
      <c r="O5" s="216">
        <v>2015</v>
      </c>
      <c r="P5" s="216"/>
      <c r="Q5" s="216"/>
      <c r="R5" s="216"/>
      <c r="S5" s="218" t="s">
        <v>4</v>
      </c>
      <c r="T5" s="219"/>
      <c r="U5" s="219"/>
      <c r="V5" s="220"/>
      <c r="W5" s="214" t="s">
        <v>5</v>
      </c>
      <c r="X5" s="215"/>
    </row>
    <row r="6" spans="2:29" ht="13.5" customHeight="1">
      <c r="B6" s="160"/>
      <c r="C6" s="161" t="s">
        <v>95</v>
      </c>
      <c r="D6" s="162"/>
      <c r="E6" s="162"/>
      <c r="F6" s="162"/>
      <c r="G6" s="162"/>
      <c r="H6" s="162"/>
      <c r="I6" s="162"/>
      <c r="J6" s="162"/>
      <c r="K6" s="162"/>
      <c r="L6" s="162"/>
      <c r="M6" s="162"/>
      <c r="N6" s="162"/>
      <c r="O6" s="162"/>
      <c r="P6" s="162"/>
      <c r="Q6" s="162"/>
      <c r="R6" s="163"/>
      <c r="S6" s="230" t="s">
        <v>98</v>
      </c>
      <c r="T6" s="230"/>
      <c r="U6" s="230"/>
      <c r="V6" s="230"/>
      <c r="W6" s="230"/>
      <c r="X6" s="230"/>
      <c r="AB6" s="2"/>
      <c r="AC6" s="2"/>
    </row>
    <row r="7" spans="2:29" ht="13.5" customHeight="1">
      <c r="B7" s="160"/>
      <c r="C7" s="164"/>
      <c r="D7" s="165"/>
      <c r="E7" s="165"/>
      <c r="F7" s="165"/>
      <c r="G7" s="165"/>
      <c r="H7" s="165"/>
      <c r="I7" s="165"/>
      <c r="J7" s="165"/>
      <c r="K7" s="165"/>
      <c r="L7" s="165"/>
      <c r="M7" s="165"/>
      <c r="N7" s="165"/>
      <c r="O7" s="165"/>
      <c r="P7" s="165"/>
      <c r="Q7" s="165"/>
      <c r="R7" s="166"/>
      <c r="S7" s="230"/>
      <c r="T7" s="230"/>
      <c r="U7" s="230"/>
      <c r="V7" s="230"/>
      <c r="W7" s="230"/>
      <c r="X7" s="230"/>
      <c r="AB7" s="2"/>
      <c r="AC7" s="2"/>
    </row>
    <row r="8" spans="2:29" ht="13.5" customHeight="1">
      <c r="B8" s="160"/>
      <c r="C8" s="167"/>
      <c r="D8" s="168"/>
      <c r="E8" s="168"/>
      <c r="F8" s="168"/>
      <c r="G8" s="168"/>
      <c r="H8" s="168"/>
      <c r="I8" s="168"/>
      <c r="J8" s="168"/>
      <c r="K8" s="168"/>
      <c r="L8" s="168"/>
      <c r="M8" s="168"/>
      <c r="N8" s="168"/>
      <c r="O8" s="168"/>
      <c r="P8" s="168"/>
      <c r="Q8" s="168"/>
      <c r="R8" s="169"/>
      <c r="S8" s="230"/>
      <c r="T8" s="230"/>
      <c r="U8" s="230"/>
      <c r="V8" s="230"/>
      <c r="W8" s="230"/>
      <c r="X8" s="230"/>
      <c r="AB8" s="2"/>
      <c r="AC8" s="2"/>
    </row>
    <row r="9" spans="2:29" ht="9" customHeight="1">
      <c r="B9" s="170"/>
      <c r="C9" s="170"/>
      <c r="D9" s="170"/>
      <c r="E9" s="170"/>
      <c r="F9" s="170"/>
      <c r="G9" s="170"/>
      <c r="H9" s="170"/>
      <c r="I9" s="170"/>
      <c r="J9" s="170"/>
      <c r="K9" s="170"/>
      <c r="L9" s="170"/>
      <c r="M9" s="170"/>
      <c r="N9" s="170"/>
      <c r="O9" s="170"/>
      <c r="P9" s="170"/>
      <c r="Q9" s="170"/>
      <c r="R9" s="170"/>
      <c r="S9" s="170"/>
      <c r="T9" s="170"/>
      <c r="U9" s="170"/>
      <c r="V9" s="170"/>
      <c r="W9" s="170"/>
      <c r="X9" s="170"/>
    </row>
    <row r="10" spans="2:29" ht="19.350000000000001" customHeight="1">
      <c r="B10" s="171" t="s">
        <v>49</v>
      </c>
      <c r="C10" s="172"/>
      <c r="D10" s="172"/>
      <c r="E10" s="172"/>
      <c r="F10" s="172"/>
      <c r="G10" s="172"/>
      <c r="H10" s="172"/>
      <c r="I10" s="172"/>
      <c r="J10" s="172"/>
      <c r="K10" s="172"/>
      <c r="L10" s="172"/>
      <c r="M10" s="172"/>
      <c r="N10" s="172"/>
      <c r="O10" s="172"/>
      <c r="P10" s="172"/>
      <c r="Q10" s="172"/>
      <c r="R10" s="172"/>
      <c r="S10" s="172"/>
      <c r="T10" s="172"/>
      <c r="U10" s="172"/>
      <c r="V10" s="172"/>
      <c r="W10" s="172"/>
      <c r="X10" s="173"/>
    </row>
    <row r="11" spans="2:29" ht="15" customHeight="1">
      <c r="B11" s="170" t="s">
        <v>6</v>
      </c>
      <c r="C11" s="170"/>
      <c r="D11" s="170"/>
      <c r="E11" s="170"/>
      <c r="F11" s="170"/>
      <c r="G11" s="170"/>
      <c r="H11" s="170"/>
      <c r="I11" s="170"/>
      <c r="J11" s="170"/>
      <c r="K11" s="170"/>
      <c r="L11" s="170"/>
      <c r="M11" s="170"/>
      <c r="N11" s="170"/>
      <c r="O11" s="170"/>
      <c r="P11" s="170"/>
      <c r="Q11" s="170"/>
      <c r="R11" s="170"/>
      <c r="S11" s="170"/>
      <c r="T11" s="170"/>
      <c r="U11" s="170"/>
      <c r="V11" s="170"/>
      <c r="W11" s="170"/>
      <c r="X11" s="170"/>
    </row>
    <row r="12" spans="2:29" ht="23.25" customHeight="1">
      <c r="B12" s="206" t="s">
        <v>129</v>
      </c>
      <c r="C12" s="206"/>
      <c r="D12" s="206"/>
      <c r="E12" s="206"/>
      <c r="F12" s="206"/>
      <c r="G12" s="206"/>
      <c r="H12" s="206"/>
      <c r="I12" s="206"/>
      <c r="J12" s="206"/>
      <c r="K12" s="206"/>
      <c r="L12" s="206"/>
      <c r="M12" s="206"/>
      <c r="N12" s="206"/>
      <c r="O12" s="206"/>
      <c r="P12" s="206"/>
      <c r="Q12" s="206"/>
      <c r="R12" s="206"/>
      <c r="S12" s="206"/>
      <c r="T12" s="206"/>
      <c r="U12" s="206"/>
      <c r="V12" s="206"/>
      <c r="W12" s="206"/>
      <c r="X12" s="206"/>
    </row>
    <row r="13" spans="2:29" ht="12" customHeight="1">
      <c r="B13" s="207" t="s">
        <v>56</v>
      </c>
      <c r="C13" s="208"/>
      <c r="D13" s="208"/>
      <c r="E13" s="208"/>
      <c r="F13" s="209"/>
      <c r="G13" s="178" t="s">
        <v>48</v>
      </c>
      <c r="H13" s="178"/>
      <c r="I13" s="178"/>
      <c r="J13" s="178" t="s">
        <v>97</v>
      </c>
      <c r="K13" s="207" t="s">
        <v>7</v>
      </c>
      <c r="L13" s="208"/>
      <c r="M13" s="208"/>
      <c r="N13" s="209"/>
      <c r="O13" s="194" t="s">
        <v>8</v>
      </c>
      <c r="P13" s="213"/>
      <c r="Q13" s="213"/>
      <c r="R13" s="213"/>
      <c r="S13" s="213"/>
      <c r="T13" s="213"/>
      <c r="U13" s="213"/>
      <c r="V13" s="213"/>
      <c r="W13" s="213"/>
      <c r="X13" s="195"/>
      <c r="Y13" s="4"/>
      <c r="Z13" s="4"/>
      <c r="AA13" s="4"/>
    </row>
    <row r="14" spans="2:29" ht="32.1" customHeight="1">
      <c r="B14" s="210"/>
      <c r="C14" s="211"/>
      <c r="D14" s="211"/>
      <c r="E14" s="211"/>
      <c r="F14" s="212"/>
      <c r="G14" s="178"/>
      <c r="H14" s="178"/>
      <c r="I14" s="178"/>
      <c r="J14" s="178"/>
      <c r="K14" s="210"/>
      <c r="L14" s="211"/>
      <c r="M14" s="211"/>
      <c r="N14" s="212"/>
      <c r="O14" s="156" t="s">
        <v>55</v>
      </c>
      <c r="P14" s="157"/>
      <c r="Q14" s="157"/>
      <c r="R14" s="158"/>
      <c r="S14" s="196" t="s">
        <v>54</v>
      </c>
      <c r="T14" s="197"/>
      <c r="U14" s="198"/>
      <c r="V14" s="196" t="s">
        <v>53</v>
      </c>
      <c r="W14" s="197"/>
      <c r="X14" s="198"/>
      <c r="Y14" s="4"/>
      <c r="Z14" s="4"/>
      <c r="AA14" s="4"/>
    </row>
    <row r="15" spans="2:29" ht="54.75" customHeight="1">
      <c r="B15" s="193" t="s">
        <v>114</v>
      </c>
      <c r="C15" s="193"/>
      <c r="D15" s="193"/>
      <c r="E15" s="193"/>
      <c r="F15" s="193"/>
      <c r="G15" s="179" t="s">
        <v>96</v>
      </c>
      <c r="H15" s="179"/>
      <c r="I15" s="179"/>
      <c r="J15" s="59" t="s">
        <v>99</v>
      </c>
      <c r="K15" s="199">
        <v>44</v>
      </c>
      <c r="L15" s="199"/>
      <c r="M15" s="199"/>
      <c r="N15" s="199"/>
      <c r="O15" s="200">
        <v>1</v>
      </c>
      <c r="P15" s="201"/>
      <c r="Q15" s="201"/>
      <c r="R15" s="202"/>
      <c r="S15" s="227" t="s">
        <v>102</v>
      </c>
      <c r="T15" s="228"/>
      <c r="U15" s="229"/>
      <c r="V15" s="184">
        <v>2022</v>
      </c>
      <c r="W15" s="184"/>
      <c r="X15" s="184"/>
    </row>
    <row r="16" spans="2:29" ht="18" customHeight="1">
      <c r="B16" s="171" t="s">
        <v>9</v>
      </c>
      <c r="C16" s="172"/>
      <c r="D16" s="172"/>
      <c r="E16" s="172"/>
      <c r="F16" s="172"/>
      <c r="G16" s="172"/>
      <c r="H16" s="172"/>
      <c r="I16" s="172"/>
      <c r="J16" s="172"/>
      <c r="K16" s="172"/>
      <c r="L16" s="172"/>
      <c r="M16" s="172"/>
      <c r="N16" s="172"/>
      <c r="O16" s="172"/>
      <c r="P16" s="172"/>
      <c r="Q16" s="172"/>
      <c r="R16" s="172"/>
      <c r="S16" s="172"/>
      <c r="T16" s="172"/>
      <c r="U16" s="172"/>
      <c r="V16" s="172"/>
      <c r="W16" s="172"/>
      <c r="X16" s="173"/>
      <c r="Z16" s="2" t="s">
        <v>51</v>
      </c>
    </row>
    <row r="17" spans="2:27" ht="22.5" customHeight="1">
      <c r="B17" s="57" t="s">
        <v>52</v>
      </c>
      <c r="C17" s="194" t="s">
        <v>10</v>
      </c>
      <c r="D17" s="195"/>
      <c r="E17" s="138" t="s">
        <v>122</v>
      </c>
      <c r="F17" s="138"/>
      <c r="G17" s="178" t="s">
        <v>11</v>
      </c>
      <c r="H17" s="178"/>
      <c r="I17" s="178"/>
      <c r="J17" s="178"/>
      <c r="K17" s="178"/>
      <c r="L17" s="178"/>
      <c r="M17" s="178" t="s">
        <v>12</v>
      </c>
      <c r="N17" s="178"/>
      <c r="O17" s="178"/>
      <c r="P17" s="178"/>
      <c r="Q17" s="178"/>
      <c r="R17" s="178"/>
      <c r="S17" s="196" t="s">
        <v>50</v>
      </c>
      <c r="T17" s="197"/>
      <c r="U17" s="197"/>
      <c r="V17" s="197"/>
      <c r="W17" s="197"/>
      <c r="X17" s="198"/>
    </row>
    <row r="18" spans="2:27" ht="36.75" customHeight="1">
      <c r="B18" s="58" t="s">
        <v>90</v>
      </c>
      <c r="C18" s="85" t="s">
        <v>103</v>
      </c>
      <c r="D18" s="86"/>
      <c r="E18" s="179">
        <v>0.25</v>
      </c>
      <c r="F18" s="179"/>
      <c r="G18" s="193" t="s">
        <v>104</v>
      </c>
      <c r="H18" s="193"/>
      <c r="I18" s="193"/>
      <c r="J18" s="193"/>
      <c r="K18" s="193"/>
      <c r="L18" s="193"/>
      <c r="M18" s="193" t="s">
        <v>104</v>
      </c>
      <c r="N18" s="193"/>
      <c r="O18" s="193"/>
      <c r="P18" s="193"/>
      <c r="Q18" s="193"/>
      <c r="R18" s="193"/>
      <c r="S18" s="190" t="s">
        <v>106</v>
      </c>
      <c r="T18" s="191"/>
      <c r="U18" s="191"/>
      <c r="V18" s="191"/>
      <c r="W18" s="191"/>
      <c r="X18" s="192"/>
    </row>
    <row r="19" spans="2:27" ht="25.35" customHeight="1">
      <c r="B19" s="170" t="s">
        <v>13</v>
      </c>
      <c r="C19" s="170"/>
      <c r="D19" s="170"/>
      <c r="E19" s="170"/>
      <c r="F19" s="170"/>
      <c r="G19" s="170"/>
      <c r="H19" s="170"/>
      <c r="I19" s="170"/>
      <c r="J19" s="170"/>
      <c r="K19" s="170"/>
      <c r="L19" s="170"/>
      <c r="M19" s="170"/>
      <c r="N19" s="170" t="s">
        <v>14</v>
      </c>
      <c r="O19" s="170"/>
      <c r="P19" s="170"/>
      <c r="Q19" s="170"/>
      <c r="R19" s="170"/>
      <c r="S19" s="170"/>
      <c r="T19" s="170"/>
      <c r="U19" s="170"/>
      <c r="V19" s="170"/>
      <c r="W19" s="170"/>
      <c r="X19" s="170"/>
    </row>
    <row r="20" spans="2:27" ht="41.25" customHeight="1">
      <c r="B20" s="184" t="s">
        <v>119</v>
      </c>
      <c r="C20" s="184"/>
      <c r="D20" s="184"/>
      <c r="E20" s="184"/>
      <c r="F20" s="184"/>
      <c r="G20" s="184"/>
      <c r="H20" s="184"/>
      <c r="I20" s="184"/>
      <c r="J20" s="184"/>
      <c r="K20" s="184"/>
      <c r="L20" s="184"/>
      <c r="M20" s="184"/>
      <c r="N20" s="193" t="s">
        <v>113</v>
      </c>
      <c r="O20" s="193"/>
      <c r="P20" s="193"/>
      <c r="Q20" s="193"/>
      <c r="R20" s="193"/>
      <c r="S20" s="193"/>
      <c r="T20" s="193"/>
      <c r="U20" s="193"/>
      <c r="V20" s="193"/>
      <c r="W20" s="193"/>
      <c r="X20" s="193"/>
    </row>
    <row r="21" spans="2:27" ht="25.35" customHeight="1">
      <c r="B21" s="187" t="s">
        <v>85</v>
      </c>
      <c r="C21" s="188"/>
      <c r="D21" s="188"/>
      <c r="E21" s="188"/>
      <c r="F21" s="188"/>
      <c r="G21" s="188"/>
      <c r="H21" s="188"/>
      <c r="I21" s="188"/>
      <c r="J21" s="188"/>
      <c r="K21" s="188"/>
      <c r="L21" s="188"/>
      <c r="M21" s="188"/>
      <c r="N21" s="188"/>
      <c r="O21" s="188"/>
      <c r="P21" s="188"/>
      <c r="Q21" s="188"/>
      <c r="R21" s="188"/>
      <c r="S21" s="188"/>
      <c r="T21" s="188"/>
      <c r="U21" s="188"/>
      <c r="V21" s="188"/>
      <c r="W21" s="188"/>
      <c r="X21" s="189"/>
    </row>
    <row r="22" spans="2:27" ht="30.75" customHeight="1">
      <c r="B22" s="190" t="s">
        <v>126</v>
      </c>
      <c r="C22" s="191"/>
      <c r="D22" s="191"/>
      <c r="E22" s="191"/>
      <c r="F22" s="191"/>
      <c r="G22" s="191"/>
      <c r="H22" s="191"/>
      <c r="I22" s="191"/>
      <c r="J22" s="191"/>
      <c r="K22" s="191"/>
      <c r="L22" s="191"/>
      <c r="M22" s="191"/>
      <c r="N22" s="191"/>
      <c r="O22" s="191"/>
      <c r="P22" s="191"/>
      <c r="Q22" s="191"/>
      <c r="R22" s="191"/>
      <c r="S22" s="191"/>
      <c r="T22" s="191"/>
      <c r="U22" s="191"/>
      <c r="V22" s="191"/>
      <c r="W22" s="191"/>
      <c r="X22" s="192"/>
      <c r="AA22" s="5"/>
    </row>
    <row r="23" spans="2:27" ht="18.95" customHeight="1">
      <c r="B23" s="171" t="s">
        <v>15</v>
      </c>
      <c r="C23" s="172"/>
      <c r="D23" s="172"/>
      <c r="E23" s="172"/>
      <c r="F23" s="172"/>
      <c r="G23" s="172"/>
      <c r="H23" s="172"/>
      <c r="I23" s="172"/>
      <c r="J23" s="172"/>
      <c r="K23" s="172"/>
      <c r="L23" s="172"/>
      <c r="M23" s="172"/>
      <c r="N23" s="172"/>
      <c r="O23" s="172"/>
      <c r="P23" s="172"/>
      <c r="Q23" s="172"/>
      <c r="R23" s="172"/>
      <c r="S23" s="172"/>
      <c r="T23" s="172"/>
      <c r="U23" s="172"/>
      <c r="V23" s="172"/>
      <c r="W23" s="172"/>
      <c r="X23" s="173"/>
    </row>
    <row r="24" spans="2:27" ht="18.95" customHeight="1">
      <c r="B24" s="185" t="s">
        <v>16</v>
      </c>
      <c r="C24" s="185"/>
      <c r="D24" s="6" t="s">
        <v>17</v>
      </c>
      <c r="E24" s="6" t="s">
        <v>18</v>
      </c>
      <c r="F24" s="60" t="s">
        <v>19</v>
      </c>
      <c r="G24" s="170" t="s">
        <v>20</v>
      </c>
      <c r="H24" s="170"/>
      <c r="I24" s="170"/>
      <c r="J24" s="6" t="s">
        <v>21</v>
      </c>
      <c r="K24" s="131" t="s">
        <v>22</v>
      </c>
      <c r="L24" s="131"/>
      <c r="M24" s="131"/>
      <c r="N24" s="7" t="s">
        <v>23</v>
      </c>
      <c r="O24" s="170" t="s">
        <v>24</v>
      </c>
      <c r="P24" s="170"/>
      <c r="Q24" s="131" t="s">
        <v>25</v>
      </c>
      <c r="R24" s="131"/>
      <c r="S24" s="131"/>
      <c r="T24" s="178" t="s">
        <v>26</v>
      </c>
      <c r="U24" s="178"/>
      <c r="V24" s="178" t="s">
        <v>27</v>
      </c>
      <c r="W24" s="178"/>
      <c r="X24" s="61" t="s">
        <v>28</v>
      </c>
    </row>
    <row r="25" spans="2:27" ht="18.95" customHeight="1">
      <c r="B25" s="185" t="s">
        <v>29</v>
      </c>
      <c r="C25" s="185"/>
      <c r="D25" s="55">
        <v>0</v>
      </c>
      <c r="E25" s="55">
        <v>0</v>
      </c>
      <c r="F25" s="62">
        <v>5</v>
      </c>
      <c r="G25" s="184">
        <v>0</v>
      </c>
      <c r="H25" s="184"/>
      <c r="I25" s="184"/>
      <c r="J25" s="55">
        <v>0</v>
      </c>
      <c r="K25" s="186">
        <v>12</v>
      </c>
      <c r="L25" s="186"/>
      <c r="M25" s="186"/>
      <c r="N25" s="55">
        <v>0</v>
      </c>
      <c r="O25" s="184">
        <v>0</v>
      </c>
      <c r="P25" s="184"/>
      <c r="Q25" s="186">
        <v>13</v>
      </c>
      <c r="R25" s="186"/>
      <c r="S25" s="186"/>
      <c r="T25" s="184">
        <v>0</v>
      </c>
      <c r="U25" s="184"/>
      <c r="V25" s="184">
        <v>0</v>
      </c>
      <c r="W25" s="184"/>
      <c r="X25" s="62">
        <v>11</v>
      </c>
      <c r="Z25" s="8"/>
      <c r="AA25" s="8"/>
    </row>
    <row r="26" spans="2:27" ht="18.95" customHeight="1">
      <c r="B26" s="185" t="s">
        <v>30</v>
      </c>
      <c r="C26" s="185"/>
      <c r="D26" s="55">
        <v>0</v>
      </c>
      <c r="E26" s="55">
        <v>0</v>
      </c>
      <c r="F26" s="62">
        <v>30</v>
      </c>
      <c r="G26" s="184">
        <v>0</v>
      </c>
      <c r="H26" s="184"/>
      <c r="I26" s="184"/>
      <c r="J26" s="55">
        <v>0</v>
      </c>
      <c r="K26" s="186">
        <v>30</v>
      </c>
      <c r="L26" s="186"/>
      <c r="M26" s="186"/>
      <c r="N26" s="55">
        <v>0</v>
      </c>
      <c r="O26" s="184">
        <v>0</v>
      </c>
      <c r="P26" s="184"/>
      <c r="Q26" s="186">
        <v>30</v>
      </c>
      <c r="R26" s="186"/>
      <c r="S26" s="186"/>
      <c r="T26" s="184">
        <v>0</v>
      </c>
      <c r="U26" s="184"/>
      <c r="V26" s="184">
        <v>0</v>
      </c>
      <c r="W26" s="184"/>
      <c r="X26" s="62">
        <v>30</v>
      </c>
      <c r="Y26" s="5"/>
    </row>
    <row r="27" spans="2:27" ht="19.7" customHeight="1">
      <c r="B27" s="171" t="s">
        <v>47</v>
      </c>
      <c r="C27" s="172"/>
      <c r="D27" s="172"/>
      <c r="E27" s="172"/>
      <c r="F27" s="172"/>
      <c r="G27" s="172"/>
      <c r="H27" s="172"/>
      <c r="I27" s="172"/>
      <c r="J27" s="172"/>
      <c r="K27" s="172"/>
      <c r="L27" s="172"/>
      <c r="M27" s="172"/>
      <c r="N27" s="172"/>
      <c r="O27" s="172"/>
      <c r="P27" s="172"/>
      <c r="Q27" s="172"/>
      <c r="R27" s="172"/>
      <c r="S27" s="172"/>
      <c r="T27" s="172"/>
      <c r="U27" s="172"/>
      <c r="V27" s="172"/>
      <c r="W27" s="172"/>
      <c r="X27" s="173"/>
    </row>
    <row r="28" spans="2:27" ht="25.5">
      <c r="B28" s="6" t="s">
        <v>31</v>
      </c>
      <c r="C28" s="7" t="s">
        <v>93</v>
      </c>
      <c r="D28" s="53" t="str">
        <f>+E17</f>
        <v>META PERIODO</v>
      </c>
      <c r="E28" s="53" t="str">
        <f>+O14</f>
        <v>META</v>
      </c>
      <c r="F28" s="9"/>
      <c r="G28" s="9"/>
      <c r="H28" s="98"/>
      <c r="I28" s="98"/>
      <c r="J28" s="98"/>
      <c r="K28" s="98"/>
      <c r="L28" s="98"/>
      <c r="M28" s="98"/>
      <c r="N28" s="98"/>
      <c r="O28" s="98"/>
      <c r="P28" s="98"/>
      <c r="Q28" s="98"/>
      <c r="R28" s="98"/>
      <c r="S28" s="112"/>
      <c r="T28" s="112"/>
      <c r="U28" s="112"/>
      <c r="V28" s="112"/>
      <c r="W28" s="112"/>
      <c r="X28" s="113"/>
    </row>
    <row r="29" spans="2:27" ht="17.850000000000001" customHeight="1">
      <c r="B29" s="55" t="s">
        <v>32</v>
      </c>
      <c r="C29" s="10">
        <f>IF(ISERROR($D$25/$D$26),0,$D$25/$D$26)</f>
        <v>0</v>
      </c>
      <c r="D29" s="10">
        <f t="shared" ref="D29:D39" si="0">$E$18</f>
        <v>0.25</v>
      </c>
      <c r="E29" s="10">
        <f>$O$15</f>
        <v>1</v>
      </c>
      <c r="F29" s="11"/>
      <c r="G29" s="11"/>
      <c r="H29" s="111"/>
      <c r="I29" s="111"/>
      <c r="J29" s="110"/>
      <c r="K29" s="110"/>
      <c r="L29" s="12"/>
      <c r="M29" s="13"/>
      <c r="N29" s="111"/>
      <c r="O29" s="111"/>
      <c r="P29" s="111"/>
      <c r="Q29" s="111"/>
      <c r="R29" s="111"/>
      <c r="S29" s="114"/>
      <c r="T29" s="114"/>
      <c r="U29" s="114"/>
      <c r="V29" s="114"/>
      <c r="W29" s="114"/>
      <c r="X29" s="115"/>
      <c r="Z29" s="70"/>
    </row>
    <row r="30" spans="2:27" ht="17.850000000000001" customHeight="1">
      <c r="B30" s="55" t="s">
        <v>33</v>
      </c>
      <c r="C30" s="10">
        <f>IF(ISERROR($E$25/$E$26),0,$E$25/$E$26)</f>
        <v>0</v>
      </c>
      <c r="D30" s="10">
        <f t="shared" si="0"/>
        <v>0.25</v>
      </c>
      <c r="E30" s="10">
        <f t="shared" ref="E30:E39" si="1">$O$15</f>
        <v>1</v>
      </c>
      <c r="F30" s="11"/>
      <c r="G30" s="11"/>
      <c r="H30" s="110"/>
      <c r="I30" s="110"/>
      <c r="J30" s="110"/>
      <c r="K30" s="110"/>
      <c r="L30" s="14"/>
      <c r="M30" s="12"/>
      <c r="N30" s="110"/>
      <c r="O30" s="110"/>
      <c r="P30" s="110"/>
      <c r="Q30" s="110"/>
      <c r="R30" s="110"/>
      <c r="S30" s="114"/>
      <c r="T30" s="114"/>
      <c r="U30" s="114"/>
      <c r="V30" s="114"/>
      <c r="W30" s="114"/>
      <c r="X30" s="115"/>
    </row>
    <row r="31" spans="2:27" ht="17.850000000000001" customHeight="1">
      <c r="B31" s="62" t="s">
        <v>34</v>
      </c>
      <c r="C31" s="10">
        <f>IF(ISERROR($F$25/$F$26),0,$F$25/$F$26)</f>
        <v>0.16666666666666666</v>
      </c>
      <c r="D31" s="10">
        <f t="shared" si="0"/>
        <v>0.25</v>
      </c>
      <c r="E31" s="10">
        <f t="shared" si="1"/>
        <v>1</v>
      </c>
      <c r="F31" s="11"/>
      <c r="G31" s="11"/>
      <c r="H31" s="110"/>
      <c r="I31" s="110"/>
      <c r="J31" s="110"/>
      <c r="K31" s="110"/>
      <c r="L31" s="14"/>
      <c r="M31" s="12"/>
      <c r="N31" s="110"/>
      <c r="O31" s="110"/>
      <c r="P31" s="110"/>
      <c r="Q31" s="110"/>
      <c r="R31" s="110"/>
      <c r="S31" s="114"/>
      <c r="T31" s="114"/>
      <c r="U31" s="114"/>
      <c r="V31" s="114"/>
      <c r="W31" s="114"/>
      <c r="X31" s="115"/>
    </row>
    <row r="32" spans="2:27" ht="17.850000000000001" customHeight="1">
      <c r="B32" s="55" t="s">
        <v>35</v>
      </c>
      <c r="C32" s="10">
        <f>IF(ISERROR($G$25/$G$26),0,$G$25/$G$26)</f>
        <v>0</v>
      </c>
      <c r="D32" s="10">
        <f t="shared" si="0"/>
        <v>0.25</v>
      </c>
      <c r="E32" s="10">
        <f t="shared" si="1"/>
        <v>1</v>
      </c>
      <c r="F32" s="11"/>
      <c r="G32" s="11"/>
      <c r="H32" s="110"/>
      <c r="I32" s="110"/>
      <c r="J32" s="110"/>
      <c r="K32" s="110"/>
      <c r="L32" s="14"/>
      <c r="M32" s="12"/>
      <c r="N32" s="110"/>
      <c r="O32" s="110"/>
      <c r="P32" s="110"/>
      <c r="Q32" s="110"/>
      <c r="R32" s="110"/>
      <c r="S32" s="114"/>
      <c r="T32" s="114"/>
      <c r="U32" s="114"/>
      <c r="V32" s="114"/>
      <c r="W32" s="114"/>
      <c r="X32" s="115"/>
    </row>
    <row r="33" spans="2:27" ht="17.850000000000001" customHeight="1">
      <c r="B33" s="55" t="s">
        <v>36</v>
      </c>
      <c r="C33" s="10">
        <f>IF(ISERROR($J$25/$J$26),0,$J$25/$J$26)</f>
        <v>0</v>
      </c>
      <c r="D33" s="10">
        <f t="shared" si="0"/>
        <v>0.25</v>
      </c>
      <c r="E33" s="10">
        <f t="shared" si="1"/>
        <v>1</v>
      </c>
      <c r="F33" s="11"/>
      <c r="G33" s="11"/>
      <c r="H33" s="110"/>
      <c r="I33" s="110"/>
      <c r="J33" s="110"/>
      <c r="K33" s="110"/>
      <c r="L33" s="14"/>
      <c r="M33" s="12"/>
      <c r="N33" s="110"/>
      <c r="O33" s="110"/>
      <c r="P33" s="110"/>
      <c r="Q33" s="110"/>
      <c r="R33" s="110"/>
      <c r="S33" s="114"/>
      <c r="T33" s="114"/>
      <c r="U33" s="114"/>
      <c r="V33" s="114"/>
      <c r="W33" s="114"/>
      <c r="X33" s="115"/>
    </row>
    <row r="34" spans="2:27" ht="17.850000000000001" customHeight="1">
      <c r="B34" s="62" t="s">
        <v>37</v>
      </c>
      <c r="C34" s="10">
        <v>0.33329999999999999</v>
      </c>
      <c r="D34" s="10">
        <f t="shared" si="0"/>
        <v>0.25</v>
      </c>
      <c r="E34" s="10">
        <f t="shared" si="1"/>
        <v>1</v>
      </c>
      <c r="F34" s="11"/>
      <c r="G34" s="11"/>
      <c r="H34" s="110"/>
      <c r="I34" s="110"/>
      <c r="J34" s="110"/>
      <c r="K34" s="110"/>
      <c r="L34" s="14"/>
      <c r="M34" s="12"/>
      <c r="N34" s="110"/>
      <c r="O34" s="110"/>
      <c r="P34" s="110"/>
      <c r="Q34" s="110"/>
      <c r="R34" s="110"/>
      <c r="S34" s="114"/>
      <c r="T34" s="114"/>
      <c r="U34" s="114"/>
      <c r="V34" s="114"/>
      <c r="W34" s="114"/>
      <c r="X34" s="115"/>
    </row>
    <row r="35" spans="2:27" ht="17.850000000000001" customHeight="1">
      <c r="B35" s="55" t="s">
        <v>38</v>
      </c>
      <c r="C35" s="10">
        <f>IF(ISERROR($N$25/$N$26),0,$N$25/$N$26)</f>
        <v>0</v>
      </c>
      <c r="D35" s="10">
        <f t="shared" si="0"/>
        <v>0.25</v>
      </c>
      <c r="E35" s="10">
        <f t="shared" si="1"/>
        <v>1</v>
      </c>
      <c r="F35" s="11"/>
      <c r="G35" s="11"/>
      <c r="H35" s="110"/>
      <c r="I35" s="110"/>
      <c r="J35" s="110"/>
      <c r="K35" s="110"/>
      <c r="L35" s="14"/>
      <c r="M35" s="12"/>
      <c r="N35" s="110"/>
      <c r="O35" s="110"/>
      <c r="P35" s="110"/>
      <c r="Q35" s="110"/>
      <c r="R35" s="110"/>
      <c r="S35" s="114"/>
      <c r="T35" s="114"/>
      <c r="U35" s="114"/>
      <c r="V35" s="114"/>
      <c r="W35" s="114"/>
      <c r="X35" s="115"/>
    </row>
    <row r="36" spans="2:27" ht="17.850000000000001" customHeight="1">
      <c r="B36" s="55" t="s">
        <v>39</v>
      </c>
      <c r="C36" s="10">
        <f>IF(ISERROR($O$25/$O$26),0,$O$25/$O$26)</f>
        <v>0</v>
      </c>
      <c r="D36" s="10">
        <f t="shared" si="0"/>
        <v>0.25</v>
      </c>
      <c r="E36" s="10">
        <f t="shared" si="1"/>
        <v>1</v>
      </c>
      <c r="F36" s="11"/>
      <c r="G36" s="11"/>
      <c r="H36" s="110"/>
      <c r="I36" s="110"/>
      <c r="J36" s="110"/>
      <c r="K36" s="110"/>
      <c r="L36" s="14"/>
      <c r="M36" s="12"/>
      <c r="N36" s="110"/>
      <c r="O36" s="110"/>
      <c r="P36" s="110"/>
      <c r="Q36" s="110"/>
      <c r="R36" s="110"/>
      <c r="S36" s="114"/>
      <c r="T36" s="114"/>
      <c r="U36" s="114"/>
      <c r="V36" s="114"/>
      <c r="W36" s="114"/>
      <c r="X36" s="115"/>
    </row>
    <row r="37" spans="2:27" ht="17.850000000000001" customHeight="1">
      <c r="B37" s="62" t="s">
        <v>40</v>
      </c>
      <c r="C37" s="10">
        <f>IF(ISERROR($Q$25/$Q$26),0,$Q$25/$Q$26)</f>
        <v>0.43333333333333335</v>
      </c>
      <c r="D37" s="10">
        <f t="shared" si="0"/>
        <v>0.25</v>
      </c>
      <c r="E37" s="10">
        <f t="shared" si="1"/>
        <v>1</v>
      </c>
      <c r="F37" s="11"/>
      <c r="G37" s="11"/>
      <c r="H37" s="110"/>
      <c r="I37" s="110"/>
      <c r="J37" s="110"/>
      <c r="K37" s="110"/>
      <c r="L37" s="14"/>
      <c r="M37" s="12"/>
      <c r="N37" s="110"/>
      <c r="O37" s="110"/>
      <c r="P37" s="110"/>
      <c r="Q37" s="110"/>
      <c r="R37" s="110"/>
      <c r="S37" s="114"/>
      <c r="T37" s="114"/>
      <c r="U37" s="114"/>
      <c r="V37" s="114"/>
      <c r="W37" s="114"/>
      <c r="X37" s="115"/>
    </row>
    <row r="38" spans="2:27" ht="17.850000000000001" customHeight="1">
      <c r="B38" s="55" t="s">
        <v>41</v>
      </c>
      <c r="C38" s="10">
        <f>IF(ISERROR($T$25/$T$26),0,$T$25/$T$26)</f>
        <v>0</v>
      </c>
      <c r="D38" s="10">
        <f t="shared" si="0"/>
        <v>0.25</v>
      </c>
      <c r="E38" s="10">
        <f t="shared" si="1"/>
        <v>1</v>
      </c>
      <c r="F38" s="11"/>
      <c r="G38" s="11"/>
      <c r="H38" s="110"/>
      <c r="I38" s="110"/>
      <c r="J38" s="110"/>
      <c r="K38" s="110"/>
      <c r="L38" s="14"/>
      <c r="M38" s="12"/>
      <c r="N38" s="110"/>
      <c r="O38" s="110"/>
      <c r="P38" s="110"/>
      <c r="Q38" s="110"/>
      <c r="R38" s="110"/>
      <c r="S38" s="114"/>
      <c r="T38" s="114"/>
      <c r="U38" s="114"/>
      <c r="V38" s="114"/>
      <c r="W38" s="114"/>
      <c r="X38" s="115"/>
    </row>
    <row r="39" spans="2:27" ht="17.850000000000001" customHeight="1">
      <c r="B39" s="55" t="s">
        <v>42</v>
      </c>
      <c r="C39" s="10">
        <f>IF(ISERROR($V$25/$V$26),0,$V$25/$V$26)</f>
        <v>0</v>
      </c>
      <c r="D39" s="10">
        <f t="shared" si="0"/>
        <v>0.25</v>
      </c>
      <c r="E39" s="10">
        <f t="shared" si="1"/>
        <v>1</v>
      </c>
      <c r="F39" s="11"/>
      <c r="G39" s="11"/>
      <c r="H39" s="110"/>
      <c r="I39" s="110"/>
      <c r="J39" s="110"/>
      <c r="K39" s="110"/>
      <c r="L39" s="14"/>
      <c r="M39" s="12"/>
      <c r="N39" s="110"/>
      <c r="O39" s="110"/>
      <c r="P39" s="110"/>
      <c r="Q39" s="110"/>
      <c r="R39" s="110"/>
      <c r="S39" s="114"/>
      <c r="T39" s="114"/>
      <c r="U39" s="114"/>
      <c r="V39" s="114"/>
      <c r="W39" s="114"/>
      <c r="X39" s="115"/>
    </row>
    <row r="40" spans="2:27" ht="17.850000000000001" customHeight="1">
      <c r="B40" s="62" t="s">
        <v>43</v>
      </c>
      <c r="C40" s="10">
        <f>IF(ISERROR($X$25/$X$26),0,$X$25/$X$26)</f>
        <v>0.36666666666666664</v>
      </c>
      <c r="D40" s="10">
        <v>0</v>
      </c>
      <c r="E40" s="10">
        <f>$O$15</f>
        <v>1</v>
      </c>
      <c r="F40" s="15"/>
      <c r="G40" s="15"/>
      <c r="H40" s="106"/>
      <c r="I40" s="106"/>
      <c r="J40" s="106"/>
      <c r="K40" s="106"/>
      <c r="L40" s="16"/>
      <c r="M40" s="17"/>
      <c r="N40" s="106"/>
      <c r="O40" s="106"/>
      <c r="P40" s="106"/>
      <c r="Q40" s="106"/>
      <c r="R40" s="106"/>
      <c r="S40" s="116"/>
      <c r="T40" s="116"/>
      <c r="U40" s="116"/>
      <c r="V40" s="116"/>
      <c r="W40" s="116"/>
      <c r="X40" s="117"/>
    </row>
    <row r="41" spans="2:27" ht="8.4499999999999993" customHeight="1">
      <c r="B41" s="18"/>
      <c r="C41" s="9"/>
      <c r="D41" s="9"/>
      <c r="E41" s="9"/>
      <c r="F41" s="9"/>
      <c r="G41" s="9"/>
      <c r="H41" s="9"/>
      <c r="I41" s="9"/>
      <c r="J41" s="9"/>
      <c r="K41" s="9"/>
      <c r="L41" s="9"/>
      <c r="M41" s="9"/>
      <c r="N41" s="9"/>
      <c r="O41" s="9"/>
      <c r="P41" s="9"/>
      <c r="Q41" s="9"/>
      <c r="R41" s="9"/>
      <c r="S41" s="9"/>
      <c r="T41" s="9"/>
      <c r="U41" s="9"/>
      <c r="V41" s="9"/>
      <c r="W41" s="9"/>
      <c r="X41" s="19"/>
    </row>
    <row r="42" spans="2:27" ht="15.75" customHeight="1">
      <c r="B42" s="92" t="s">
        <v>86</v>
      </c>
      <c r="C42" s="93"/>
      <c r="D42" s="93"/>
      <c r="E42" s="93"/>
      <c r="F42" s="93"/>
      <c r="G42" s="93"/>
      <c r="H42" s="93"/>
      <c r="I42" s="93"/>
      <c r="J42" s="93"/>
      <c r="K42" s="93"/>
      <c r="L42" s="93"/>
      <c r="M42" s="93"/>
      <c r="N42" s="93"/>
      <c r="O42" s="93"/>
      <c r="P42" s="93"/>
      <c r="Q42" s="93"/>
      <c r="R42" s="93"/>
      <c r="S42" s="93"/>
      <c r="T42" s="93"/>
      <c r="U42" s="93"/>
      <c r="V42" s="93"/>
      <c r="W42" s="93"/>
      <c r="X42" s="94"/>
      <c r="Z42" s="20"/>
    </row>
    <row r="43" spans="2:27" ht="64.5" customHeight="1">
      <c r="B43" s="224" t="s">
        <v>137</v>
      </c>
      <c r="C43" s="225"/>
      <c r="D43" s="225"/>
      <c r="E43" s="225"/>
      <c r="F43" s="225"/>
      <c r="G43" s="225"/>
      <c r="H43" s="225"/>
      <c r="I43" s="225"/>
      <c r="J43" s="225"/>
      <c r="K43" s="225"/>
      <c r="L43" s="225"/>
      <c r="M43" s="225"/>
      <c r="N43" s="225"/>
      <c r="O43" s="225"/>
      <c r="P43" s="225"/>
      <c r="Q43" s="225"/>
      <c r="R43" s="225"/>
      <c r="S43" s="225"/>
      <c r="T43" s="225"/>
      <c r="U43" s="225"/>
      <c r="V43" s="225"/>
      <c r="W43" s="225"/>
      <c r="X43" s="226"/>
      <c r="Y43" s="21"/>
      <c r="Z43" s="21"/>
      <c r="AA43" s="21"/>
    </row>
    <row r="44" spans="2:27" ht="8.4499999999999993" customHeight="1">
      <c r="B44" s="18"/>
      <c r="C44" s="9"/>
      <c r="D44" s="9"/>
      <c r="E44" s="9"/>
      <c r="F44" s="9"/>
      <c r="G44" s="98"/>
      <c r="H44" s="98"/>
      <c r="I44" s="98"/>
      <c r="J44" s="98"/>
      <c r="K44" s="98"/>
      <c r="L44" s="98"/>
      <c r="M44" s="9"/>
      <c r="N44" s="9"/>
      <c r="O44" s="9"/>
      <c r="P44" s="9"/>
      <c r="Q44" s="9"/>
      <c r="R44" s="9"/>
      <c r="S44" s="9"/>
      <c r="T44" s="9"/>
      <c r="U44" s="9"/>
      <c r="V44" s="9"/>
      <c r="W44" s="9"/>
      <c r="X44" s="19"/>
      <c r="Y44" s="22"/>
      <c r="Z44" s="23"/>
      <c r="AA44" s="24"/>
    </row>
    <row r="45" spans="2:27" ht="12.75">
      <c r="B45" s="81" t="s">
        <v>44</v>
      </c>
      <c r="C45" s="82"/>
      <c r="D45" s="82"/>
      <c r="E45" s="82"/>
      <c r="F45" s="82"/>
      <c r="G45" s="82"/>
      <c r="H45" s="82"/>
      <c r="I45" s="11"/>
      <c r="J45" s="25" t="s">
        <v>45</v>
      </c>
      <c r="K45" s="11"/>
      <c r="L45" s="104" t="s">
        <v>135</v>
      </c>
      <c r="M45" s="105"/>
      <c r="N45" s="11"/>
      <c r="O45" s="13" t="s">
        <v>46</v>
      </c>
      <c r="P45" s="11"/>
      <c r="Q45" s="85"/>
      <c r="R45" s="86"/>
      <c r="S45" s="11"/>
      <c r="T45" s="11"/>
      <c r="U45" s="11"/>
      <c r="V45" s="11"/>
      <c r="W45" s="11"/>
      <c r="X45" s="26"/>
      <c r="Y45" s="22"/>
      <c r="Z45" s="23"/>
      <c r="AA45" s="24"/>
    </row>
    <row r="46" spans="2:27" ht="8.4499999999999993" customHeight="1">
      <c r="B46" s="27"/>
      <c r="C46" s="11"/>
      <c r="D46" s="11"/>
      <c r="E46" s="11"/>
      <c r="F46" s="11"/>
      <c r="G46" s="11"/>
      <c r="H46" s="11"/>
      <c r="I46" s="87"/>
      <c r="J46" s="87"/>
      <c r="K46" s="87"/>
      <c r="L46" s="87"/>
      <c r="M46" s="87"/>
      <c r="N46" s="87"/>
      <c r="O46" s="87"/>
      <c r="P46" s="87"/>
      <c r="Q46" s="87"/>
      <c r="R46" s="87"/>
      <c r="S46" s="87"/>
      <c r="T46" s="87"/>
      <c r="U46" s="87"/>
      <c r="V46" s="87"/>
      <c r="W46" s="87"/>
      <c r="X46" s="88"/>
      <c r="Y46" s="22"/>
      <c r="Z46" s="23"/>
      <c r="AA46" s="24"/>
    </row>
    <row r="47" spans="2:27" ht="10.5" customHeight="1">
      <c r="B47" s="89" t="s">
        <v>57</v>
      </c>
      <c r="C47" s="90"/>
      <c r="D47" s="90"/>
      <c r="E47" s="90"/>
      <c r="F47" s="90"/>
      <c r="G47" s="90"/>
      <c r="H47" s="90"/>
      <c r="I47" s="90"/>
      <c r="J47" s="90"/>
      <c r="K47" s="90"/>
      <c r="L47" s="90"/>
      <c r="M47" s="90"/>
      <c r="N47" s="90"/>
      <c r="O47" s="90"/>
      <c r="P47" s="90"/>
      <c r="Q47" s="90"/>
      <c r="R47" s="90"/>
      <c r="S47" s="90"/>
      <c r="T47" s="90"/>
      <c r="U47" s="90"/>
      <c r="V47" s="90"/>
      <c r="W47" s="90"/>
      <c r="X47" s="91"/>
      <c r="Y47" s="22"/>
      <c r="Z47" s="23"/>
      <c r="AA47" s="24"/>
    </row>
    <row r="48" spans="2:27" ht="8.4499999999999993" customHeight="1">
      <c r="B48" s="28"/>
      <c r="C48" s="15"/>
      <c r="D48" s="15"/>
      <c r="E48" s="15"/>
      <c r="F48" s="15"/>
      <c r="G48" s="29"/>
      <c r="H48" s="15"/>
      <c r="I48" s="30"/>
      <c r="J48" s="31"/>
      <c r="K48" s="16"/>
      <c r="L48" s="15"/>
      <c r="M48" s="15"/>
      <c r="N48" s="15"/>
      <c r="O48" s="15"/>
      <c r="P48" s="15"/>
      <c r="Q48" s="15"/>
      <c r="R48" s="15"/>
      <c r="S48" s="15"/>
      <c r="T48" s="15"/>
      <c r="U48" s="15"/>
      <c r="V48" s="15"/>
      <c r="W48" s="15"/>
      <c r="X48" s="32"/>
      <c r="Y48" s="22"/>
      <c r="Z48" s="23"/>
      <c r="AA48" s="24"/>
    </row>
    <row r="49" spans="2:27" ht="13.5" customHeight="1">
      <c r="B49" s="92" t="s">
        <v>87</v>
      </c>
      <c r="C49" s="93"/>
      <c r="D49" s="93"/>
      <c r="E49" s="93"/>
      <c r="F49" s="93"/>
      <c r="G49" s="93"/>
      <c r="H49" s="93"/>
      <c r="I49" s="93"/>
      <c r="J49" s="93"/>
      <c r="K49" s="93"/>
      <c r="L49" s="93"/>
      <c r="M49" s="93"/>
      <c r="N49" s="93"/>
      <c r="O49" s="93"/>
      <c r="P49" s="93"/>
      <c r="Q49" s="93"/>
      <c r="R49" s="93"/>
      <c r="S49" s="93"/>
      <c r="T49" s="93"/>
      <c r="U49" s="93"/>
      <c r="V49" s="93"/>
      <c r="W49" s="93"/>
      <c r="X49" s="94"/>
      <c r="Y49" s="22"/>
      <c r="Z49" s="23"/>
      <c r="AA49" s="24"/>
    </row>
    <row r="50" spans="2:27" ht="62.25" customHeight="1">
      <c r="B50" s="107" t="s">
        <v>161</v>
      </c>
      <c r="C50" s="108"/>
      <c r="D50" s="108"/>
      <c r="E50" s="108"/>
      <c r="F50" s="108"/>
      <c r="G50" s="108"/>
      <c r="H50" s="108"/>
      <c r="I50" s="108"/>
      <c r="J50" s="108"/>
      <c r="K50" s="108"/>
      <c r="L50" s="108"/>
      <c r="M50" s="108"/>
      <c r="N50" s="108"/>
      <c r="O50" s="108"/>
      <c r="P50" s="108"/>
      <c r="Q50" s="108"/>
      <c r="R50" s="108"/>
      <c r="S50" s="108"/>
      <c r="T50" s="108"/>
      <c r="U50" s="108"/>
      <c r="V50" s="108"/>
      <c r="W50" s="108"/>
      <c r="X50" s="109"/>
    </row>
    <row r="51" spans="2:27" ht="13.5" customHeight="1">
      <c r="B51" s="18"/>
      <c r="C51" s="9"/>
      <c r="D51" s="9"/>
      <c r="E51" s="9"/>
      <c r="F51" s="9"/>
      <c r="G51" s="98"/>
      <c r="H51" s="98"/>
      <c r="I51" s="98"/>
      <c r="J51" s="98"/>
      <c r="K51" s="98"/>
      <c r="L51" s="98"/>
      <c r="M51" s="9"/>
      <c r="N51" s="9"/>
      <c r="O51" s="9"/>
      <c r="P51" s="9"/>
      <c r="Q51" s="9"/>
      <c r="R51" s="9"/>
      <c r="S51" s="9"/>
      <c r="T51" s="9"/>
      <c r="U51" s="9"/>
      <c r="V51" s="9"/>
      <c r="W51" s="9"/>
      <c r="X51" s="19"/>
    </row>
    <row r="52" spans="2:27" ht="13.5" customHeight="1">
      <c r="B52" s="81" t="s">
        <v>44</v>
      </c>
      <c r="C52" s="82"/>
      <c r="D52" s="82"/>
      <c r="E52" s="82"/>
      <c r="F52" s="82"/>
      <c r="G52" s="82"/>
      <c r="H52" s="82"/>
      <c r="I52" s="11"/>
      <c r="J52" s="25" t="s">
        <v>45</v>
      </c>
      <c r="K52" s="11"/>
      <c r="L52" s="99" t="s">
        <v>92</v>
      </c>
      <c r="M52" s="100"/>
      <c r="N52" s="11"/>
      <c r="O52" s="13" t="s">
        <v>46</v>
      </c>
      <c r="P52" s="11"/>
      <c r="Q52" s="85"/>
      <c r="R52" s="86"/>
      <c r="S52" s="11"/>
      <c r="T52" s="11"/>
      <c r="U52" s="11"/>
      <c r="V52" s="11"/>
      <c r="W52" s="11"/>
      <c r="X52" s="26"/>
    </row>
    <row r="53" spans="2:27" ht="13.5" customHeight="1">
      <c r="B53" s="27"/>
      <c r="C53" s="11"/>
      <c r="D53" s="11"/>
      <c r="E53" s="11"/>
      <c r="F53" s="11"/>
      <c r="G53" s="11"/>
      <c r="H53" s="11"/>
      <c r="I53" s="87"/>
      <c r="J53" s="87"/>
      <c r="K53" s="87"/>
      <c r="L53" s="87"/>
      <c r="M53" s="87"/>
      <c r="N53" s="87"/>
      <c r="O53" s="87"/>
      <c r="P53" s="87"/>
      <c r="Q53" s="87"/>
      <c r="R53" s="87"/>
      <c r="S53" s="87"/>
      <c r="T53" s="87"/>
      <c r="U53" s="87"/>
      <c r="V53" s="87"/>
      <c r="W53" s="87"/>
      <c r="X53" s="88"/>
    </row>
    <row r="54" spans="2:27" ht="21" customHeight="1">
      <c r="B54" s="89" t="s">
        <v>140</v>
      </c>
      <c r="C54" s="90"/>
      <c r="D54" s="90"/>
      <c r="E54" s="90"/>
      <c r="F54" s="90"/>
      <c r="G54" s="90"/>
      <c r="H54" s="90"/>
      <c r="I54" s="90"/>
      <c r="J54" s="90"/>
      <c r="K54" s="90"/>
      <c r="L54" s="90"/>
      <c r="M54" s="90"/>
      <c r="N54" s="90"/>
      <c r="O54" s="90"/>
      <c r="P54" s="90"/>
      <c r="Q54" s="90"/>
      <c r="R54" s="90"/>
      <c r="S54" s="90"/>
      <c r="T54" s="90"/>
      <c r="U54" s="90"/>
      <c r="V54" s="90"/>
      <c r="W54" s="90"/>
      <c r="X54" s="91"/>
    </row>
    <row r="55" spans="2:27" ht="5.25" customHeight="1">
      <c r="B55" s="28"/>
      <c r="C55" s="15"/>
      <c r="D55" s="15"/>
      <c r="E55" s="15"/>
      <c r="F55" s="15"/>
      <c r="G55" s="29"/>
      <c r="H55" s="15"/>
      <c r="I55" s="30"/>
      <c r="J55" s="31"/>
      <c r="K55" s="16"/>
      <c r="L55" s="15"/>
      <c r="M55" s="15"/>
      <c r="N55" s="15"/>
      <c r="O55" s="15"/>
      <c r="P55" s="15"/>
      <c r="Q55" s="15"/>
      <c r="R55" s="15"/>
      <c r="S55" s="15"/>
      <c r="T55" s="15"/>
      <c r="U55" s="15"/>
      <c r="V55" s="15"/>
      <c r="W55" s="15"/>
      <c r="X55" s="32"/>
    </row>
    <row r="56" spans="2:27" ht="13.5" customHeight="1">
      <c r="B56" s="92" t="s">
        <v>88</v>
      </c>
      <c r="C56" s="93"/>
      <c r="D56" s="93"/>
      <c r="E56" s="93"/>
      <c r="F56" s="93"/>
      <c r="G56" s="93"/>
      <c r="H56" s="93"/>
      <c r="I56" s="93"/>
      <c r="J56" s="93"/>
      <c r="K56" s="93"/>
      <c r="L56" s="93"/>
      <c r="M56" s="93"/>
      <c r="N56" s="93"/>
      <c r="O56" s="93"/>
      <c r="P56" s="93"/>
      <c r="Q56" s="93"/>
      <c r="R56" s="93"/>
      <c r="S56" s="93"/>
      <c r="T56" s="93"/>
      <c r="U56" s="93"/>
      <c r="V56" s="93"/>
      <c r="W56" s="93"/>
      <c r="X56" s="94"/>
    </row>
    <row r="57" spans="2:27" ht="63" customHeight="1">
      <c r="B57" s="221" t="s">
        <v>147</v>
      </c>
      <c r="C57" s="222"/>
      <c r="D57" s="222"/>
      <c r="E57" s="222"/>
      <c r="F57" s="222"/>
      <c r="G57" s="222"/>
      <c r="H57" s="222"/>
      <c r="I57" s="222"/>
      <c r="J57" s="222"/>
      <c r="K57" s="222"/>
      <c r="L57" s="222"/>
      <c r="M57" s="222"/>
      <c r="N57" s="222"/>
      <c r="O57" s="222"/>
      <c r="P57" s="222"/>
      <c r="Q57" s="222"/>
      <c r="R57" s="222"/>
      <c r="S57" s="222"/>
      <c r="T57" s="222"/>
      <c r="U57" s="222"/>
      <c r="V57" s="222"/>
      <c r="W57" s="222"/>
      <c r="X57" s="223"/>
    </row>
    <row r="58" spans="2:27" ht="13.5" customHeight="1">
      <c r="B58" s="18"/>
      <c r="C58" s="9"/>
      <c r="D58" s="9"/>
      <c r="E58" s="9"/>
      <c r="F58" s="9"/>
      <c r="G58" s="98"/>
      <c r="H58" s="98"/>
      <c r="I58" s="98"/>
      <c r="J58" s="98"/>
      <c r="K58" s="98"/>
      <c r="L58" s="98"/>
      <c r="M58" s="9"/>
      <c r="N58" s="9"/>
      <c r="O58" s="9"/>
      <c r="P58" s="9"/>
      <c r="Q58" s="9"/>
      <c r="R58" s="9"/>
      <c r="S58" s="9"/>
      <c r="T58" s="9"/>
      <c r="U58" s="9"/>
      <c r="V58" s="9"/>
      <c r="W58" s="9"/>
      <c r="X58" s="19"/>
    </row>
    <row r="59" spans="2:27" ht="13.5" customHeight="1">
      <c r="B59" s="81" t="s">
        <v>44</v>
      </c>
      <c r="C59" s="82"/>
      <c r="D59" s="82"/>
      <c r="E59" s="82"/>
      <c r="F59" s="82"/>
      <c r="G59" s="82"/>
      <c r="H59" s="82"/>
      <c r="I59" s="11"/>
      <c r="J59" s="25" t="s">
        <v>45</v>
      </c>
      <c r="K59" s="11"/>
      <c r="L59" s="83" t="s">
        <v>135</v>
      </c>
      <c r="M59" s="84"/>
      <c r="N59" s="11"/>
      <c r="O59" s="13" t="s">
        <v>46</v>
      </c>
      <c r="P59" s="11"/>
      <c r="Q59" s="85"/>
      <c r="R59" s="86"/>
      <c r="S59" s="11"/>
      <c r="T59" s="11"/>
      <c r="U59" s="11"/>
      <c r="V59" s="11"/>
      <c r="W59" s="11"/>
      <c r="X59" s="26"/>
    </row>
    <row r="60" spans="2:27" ht="10.5" customHeight="1">
      <c r="B60" s="27"/>
      <c r="C60" s="11"/>
      <c r="D60" s="11"/>
      <c r="E60" s="11"/>
      <c r="F60" s="11"/>
      <c r="G60" s="11"/>
      <c r="H60" s="11"/>
      <c r="I60" s="87"/>
      <c r="J60" s="87"/>
      <c r="K60" s="87"/>
      <c r="L60" s="87"/>
      <c r="M60" s="87"/>
      <c r="N60" s="87"/>
      <c r="O60" s="87"/>
      <c r="P60" s="87"/>
      <c r="Q60" s="87"/>
      <c r="R60" s="87"/>
      <c r="S60" s="87"/>
      <c r="T60" s="87"/>
      <c r="U60" s="87"/>
      <c r="V60" s="87"/>
      <c r="W60" s="87"/>
      <c r="X60" s="88"/>
    </row>
    <row r="61" spans="2:27" ht="13.5" customHeight="1">
      <c r="B61" s="89" t="s">
        <v>57</v>
      </c>
      <c r="C61" s="90"/>
      <c r="D61" s="90"/>
      <c r="E61" s="90"/>
      <c r="F61" s="90"/>
      <c r="G61" s="90"/>
      <c r="H61" s="90"/>
      <c r="I61" s="90"/>
      <c r="J61" s="90"/>
      <c r="K61" s="90"/>
      <c r="L61" s="90"/>
      <c r="M61" s="90"/>
      <c r="N61" s="90"/>
      <c r="O61" s="90"/>
      <c r="P61" s="90"/>
      <c r="Q61" s="90"/>
      <c r="R61" s="90"/>
      <c r="S61" s="90"/>
      <c r="T61" s="90"/>
      <c r="U61" s="90"/>
      <c r="V61" s="90"/>
      <c r="W61" s="90"/>
      <c r="X61" s="91"/>
    </row>
    <row r="62" spans="2:27" ht="13.5" customHeight="1">
      <c r="B62" s="28"/>
      <c r="C62" s="15"/>
      <c r="D62" s="15"/>
      <c r="E62" s="15"/>
      <c r="F62" s="15"/>
      <c r="G62" s="29"/>
      <c r="H62" s="15"/>
      <c r="I62" s="30"/>
      <c r="J62" s="31"/>
      <c r="K62" s="16"/>
      <c r="L62" s="15"/>
      <c r="M62" s="15"/>
      <c r="N62" s="15"/>
      <c r="O62" s="15"/>
      <c r="P62" s="15"/>
      <c r="Q62" s="15"/>
      <c r="R62" s="15"/>
      <c r="S62" s="15"/>
      <c r="T62" s="15"/>
      <c r="U62" s="15"/>
      <c r="V62" s="15"/>
      <c r="W62" s="15"/>
      <c r="X62" s="32"/>
    </row>
    <row r="63" spans="2:27" ht="13.5" customHeight="1">
      <c r="B63" s="92" t="s">
        <v>89</v>
      </c>
      <c r="C63" s="93"/>
      <c r="D63" s="93"/>
      <c r="E63" s="93"/>
      <c r="F63" s="93"/>
      <c r="G63" s="93"/>
      <c r="H63" s="93"/>
      <c r="I63" s="93"/>
      <c r="J63" s="93"/>
      <c r="K63" s="93"/>
      <c r="L63" s="93"/>
      <c r="M63" s="93"/>
      <c r="N63" s="93"/>
      <c r="O63" s="93"/>
      <c r="P63" s="93"/>
      <c r="Q63" s="93"/>
      <c r="R63" s="93"/>
      <c r="S63" s="93"/>
      <c r="T63" s="93"/>
      <c r="U63" s="93"/>
      <c r="V63" s="93"/>
      <c r="W63" s="93"/>
      <c r="X63" s="94"/>
    </row>
    <row r="64" spans="2:27" ht="66" customHeight="1">
      <c r="B64" s="95" t="s">
        <v>148</v>
      </c>
      <c r="C64" s="96"/>
      <c r="D64" s="96"/>
      <c r="E64" s="96"/>
      <c r="F64" s="96"/>
      <c r="G64" s="96"/>
      <c r="H64" s="96"/>
      <c r="I64" s="96"/>
      <c r="J64" s="96"/>
      <c r="K64" s="96"/>
      <c r="L64" s="96"/>
      <c r="M64" s="96"/>
      <c r="N64" s="96"/>
      <c r="O64" s="96"/>
      <c r="P64" s="96"/>
      <c r="Q64" s="96"/>
      <c r="R64" s="96"/>
      <c r="S64" s="96"/>
      <c r="T64" s="96"/>
      <c r="U64" s="96"/>
      <c r="V64" s="96"/>
      <c r="W64" s="96"/>
      <c r="X64" s="97"/>
    </row>
    <row r="65" spans="2:24" ht="13.5" customHeight="1">
      <c r="B65" s="18"/>
      <c r="C65" s="9"/>
      <c r="D65" s="9"/>
      <c r="E65" s="9"/>
      <c r="F65" s="9"/>
      <c r="G65" s="98"/>
      <c r="H65" s="98"/>
      <c r="I65" s="98"/>
      <c r="J65" s="98"/>
      <c r="K65" s="98"/>
      <c r="L65" s="98"/>
      <c r="M65" s="9"/>
      <c r="N65" s="9"/>
      <c r="O65" s="9"/>
      <c r="P65" s="9"/>
      <c r="Q65" s="9"/>
      <c r="R65" s="9"/>
      <c r="S65" s="9"/>
      <c r="T65" s="9"/>
      <c r="U65" s="9"/>
      <c r="V65" s="9"/>
      <c r="W65" s="9"/>
      <c r="X65" s="19"/>
    </row>
    <row r="66" spans="2:24" ht="13.5" customHeight="1">
      <c r="B66" s="81" t="s">
        <v>44</v>
      </c>
      <c r="C66" s="82"/>
      <c r="D66" s="82"/>
      <c r="E66" s="82"/>
      <c r="F66" s="82"/>
      <c r="G66" s="82"/>
      <c r="H66" s="82"/>
      <c r="I66" s="11"/>
      <c r="J66" s="25" t="s">
        <v>45</v>
      </c>
      <c r="K66" s="11"/>
      <c r="L66" s="83"/>
      <c r="M66" s="84"/>
      <c r="N66" s="11"/>
      <c r="O66" s="13" t="s">
        <v>46</v>
      </c>
      <c r="P66" s="11"/>
      <c r="Q66" s="85" t="s">
        <v>92</v>
      </c>
      <c r="R66" s="86"/>
      <c r="S66" s="11"/>
      <c r="T66" s="11"/>
      <c r="U66" s="11"/>
      <c r="V66" s="11"/>
      <c r="W66" s="11"/>
      <c r="X66" s="26"/>
    </row>
    <row r="67" spans="2:24" ht="13.5" customHeight="1">
      <c r="B67" s="27"/>
      <c r="C67" s="11"/>
      <c r="D67" s="11"/>
      <c r="E67" s="11"/>
      <c r="F67" s="11"/>
      <c r="G67" s="11"/>
      <c r="H67" s="11"/>
      <c r="I67" s="87"/>
      <c r="J67" s="87"/>
      <c r="K67" s="87"/>
      <c r="L67" s="87"/>
      <c r="M67" s="87"/>
      <c r="N67" s="87"/>
      <c r="O67" s="87"/>
      <c r="P67" s="87"/>
      <c r="Q67" s="87"/>
      <c r="R67" s="87"/>
      <c r="S67" s="87"/>
      <c r="T67" s="87"/>
      <c r="U67" s="87"/>
      <c r="V67" s="87"/>
      <c r="W67" s="87"/>
      <c r="X67" s="88"/>
    </row>
    <row r="68" spans="2:24" ht="67.5" customHeight="1">
      <c r="B68" s="89" t="s">
        <v>162</v>
      </c>
      <c r="C68" s="90"/>
      <c r="D68" s="90"/>
      <c r="E68" s="90"/>
      <c r="F68" s="90"/>
      <c r="G68" s="90"/>
      <c r="H68" s="90"/>
      <c r="I68" s="90"/>
      <c r="J68" s="90"/>
      <c r="K68" s="90"/>
      <c r="L68" s="90"/>
      <c r="M68" s="90"/>
      <c r="N68" s="90"/>
      <c r="O68" s="90"/>
      <c r="P68" s="90"/>
      <c r="Q68" s="90"/>
      <c r="R68" s="90"/>
      <c r="S68" s="90"/>
      <c r="T68" s="90"/>
      <c r="U68" s="90"/>
      <c r="V68" s="90"/>
      <c r="W68" s="90"/>
      <c r="X68" s="91"/>
    </row>
    <row r="69" spans="2:24" ht="13.5" customHeight="1">
      <c r="B69" s="28"/>
      <c r="C69" s="15"/>
      <c r="D69" s="15"/>
      <c r="E69" s="15"/>
      <c r="F69" s="15"/>
      <c r="G69" s="29"/>
      <c r="H69" s="15"/>
      <c r="I69" s="30"/>
      <c r="J69" s="31"/>
      <c r="K69" s="16"/>
      <c r="L69" s="15"/>
      <c r="M69" s="15"/>
      <c r="N69" s="15"/>
      <c r="O69" s="15"/>
      <c r="P69" s="15"/>
      <c r="Q69" s="15"/>
      <c r="R69" s="15"/>
      <c r="S69" s="15"/>
      <c r="T69" s="15"/>
      <c r="U69" s="15"/>
      <c r="V69" s="15"/>
      <c r="W69" s="15"/>
      <c r="X69" s="32"/>
    </row>
  </sheetData>
  <sheetProtection selectLockedCells="1" selectUnlockedCells="1"/>
  <mergeCells count="163">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 ref="B13:F14"/>
    <mergeCell ref="K13:N14"/>
    <mergeCell ref="O13:X13"/>
    <mergeCell ref="O14:R14"/>
    <mergeCell ref="S14:U14"/>
    <mergeCell ref="V14:X14"/>
    <mergeCell ref="C18:D18"/>
    <mergeCell ref="E18:F18"/>
    <mergeCell ref="G18:L18"/>
    <mergeCell ref="M18:R18"/>
    <mergeCell ref="S18:X18"/>
    <mergeCell ref="B19:M19"/>
    <mergeCell ref="N19:X19"/>
    <mergeCell ref="B16:X16"/>
    <mergeCell ref="C17:D17"/>
    <mergeCell ref="E17:F17"/>
    <mergeCell ref="G17:L17"/>
    <mergeCell ref="M17:R17"/>
    <mergeCell ref="S17:X17"/>
    <mergeCell ref="B20:M20"/>
    <mergeCell ref="N20:X20"/>
    <mergeCell ref="B21:X21"/>
    <mergeCell ref="B22:X22"/>
    <mergeCell ref="B23:X23"/>
    <mergeCell ref="B24:C24"/>
    <mergeCell ref="G24:I24"/>
    <mergeCell ref="K24:M24"/>
    <mergeCell ref="O24:P24"/>
    <mergeCell ref="Q24:S24"/>
    <mergeCell ref="T24:U24"/>
    <mergeCell ref="V24:W24"/>
    <mergeCell ref="B25:C25"/>
    <mergeCell ref="G25:I25"/>
    <mergeCell ref="K25:M25"/>
    <mergeCell ref="O25:P25"/>
    <mergeCell ref="Q25:S25"/>
    <mergeCell ref="T25:U25"/>
    <mergeCell ref="V25:W25"/>
    <mergeCell ref="J30:K30"/>
    <mergeCell ref="N30:O30"/>
    <mergeCell ref="P30:R30"/>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H35:I35"/>
    <mergeCell ref="J35:K35"/>
    <mergeCell ref="N35:O35"/>
    <mergeCell ref="P35:R35"/>
    <mergeCell ref="H32:I32"/>
    <mergeCell ref="J32:K32"/>
    <mergeCell ref="N32:O32"/>
    <mergeCell ref="P32:R32"/>
    <mergeCell ref="H33:I33"/>
    <mergeCell ref="J33:K33"/>
    <mergeCell ref="N33:O33"/>
    <mergeCell ref="P33:R3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G44:H44"/>
    <mergeCell ref="I44:J44"/>
    <mergeCell ref="K44:L44"/>
    <mergeCell ref="B45:H45"/>
    <mergeCell ref="L45:M45"/>
    <mergeCell ref="Q45:R45"/>
    <mergeCell ref="H40:I40"/>
    <mergeCell ref="J40:K40"/>
    <mergeCell ref="N40:O40"/>
    <mergeCell ref="P40:R40"/>
    <mergeCell ref="B42:X42"/>
    <mergeCell ref="B43:X43"/>
    <mergeCell ref="Q52:R52"/>
    <mergeCell ref="I53:X53"/>
    <mergeCell ref="B54:X54"/>
    <mergeCell ref="B56:X56"/>
    <mergeCell ref="I46:X46"/>
    <mergeCell ref="B47:X47"/>
    <mergeCell ref="B49:X49"/>
    <mergeCell ref="B50:X50"/>
    <mergeCell ref="G51:H51"/>
    <mergeCell ref="I51:J51"/>
    <mergeCell ref="K51:L51"/>
    <mergeCell ref="B66:H66"/>
    <mergeCell ref="L66:M66"/>
    <mergeCell ref="Q66:R66"/>
    <mergeCell ref="I67:X67"/>
    <mergeCell ref="B68:X68"/>
    <mergeCell ref="G13:I14"/>
    <mergeCell ref="J13:J14"/>
    <mergeCell ref="G15:I15"/>
    <mergeCell ref="I60:X60"/>
    <mergeCell ref="B61:X61"/>
    <mergeCell ref="B63:X63"/>
    <mergeCell ref="B64:X64"/>
    <mergeCell ref="G65:H65"/>
    <mergeCell ref="I65:J65"/>
    <mergeCell ref="K65:L65"/>
    <mergeCell ref="B57:X57"/>
    <mergeCell ref="G58:H58"/>
    <mergeCell ref="I58:J58"/>
    <mergeCell ref="K58:L58"/>
    <mergeCell ref="B59:H59"/>
    <mergeCell ref="L59:M59"/>
    <mergeCell ref="Q59:R59"/>
    <mergeCell ref="B52:H52"/>
    <mergeCell ref="L52:M52"/>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5" tint="0.39997558519241921"/>
    <pageSetUpPr fitToPage="1"/>
  </sheetPr>
  <dimension ref="B1:AC69"/>
  <sheetViews>
    <sheetView topLeftCell="A64" zoomScale="108" zoomScaleNormal="100" workbookViewId="0">
      <selection activeCell="Z64" sqref="Z64"/>
    </sheetView>
  </sheetViews>
  <sheetFormatPr baseColWidth="10" defaultColWidth="4.625" defaultRowHeight="13.5" customHeight="1"/>
  <cols>
    <col min="1" max="1" width="4.625" style="2"/>
    <col min="2" max="2" width="15.5" style="2" customWidth="1"/>
    <col min="3" max="4" width="9.625" style="2" customWidth="1"/>
    <col min="5" max="5" width="11" style="2" customWidth="1"/>
    <col min="6" max="6" width="6.625" style="2" customWidth="1"/>
    <col min="7" max="7" width="3.5" style="2" customWidth="1"/>
    <col min="8" max="8" width="2.375" style="2" customWidth="1"/>
    <col min="9" max="9" width="3.875" style="2" customWidth="1"/>
    <col min="10" max="10" width="8.5" style="2" customWidth="1"/>
    <col min="11" max="11" width="1.625" style="2" customWidth="1"/>
    <col min="12" max="12" width="2.125" style="2" customWidth="1"/>
    <col min="13" max="13" width="2.375" style="2" customWidth="1"/>
    <col min="14" max="14" width="6.125" style="2" customWidth="1"/>
    <col min="15" max="15" width="5.625" style="2" bestFit="1" customWidth="1"/>
    <col min="16" max="16" width="2" style="2" customWidth="1"/>
    <col min="17" max="17" width="1.5" style="2" customWidth="1"/>
    <col min="18" max="18" width="3.625" style="2" customWidth="1"/>
    <col min="19" max="19" width="5.375" style="2" customWidth="1"/>
    <col min="20" max="20" width="3.5" style="2" customWidth="1"/>
    <col min="21" max="24" width="5.125" style="2" customWidth="1"/>
    <col min="25" max="25" width="16.375" style="2" customWidth="1"/>
    <col min="26" max="26" width="10.625" style="2" customWidth="1"/>
    <col min="27" max="27" width="26.875" style="2" customWidth="1"/>
    <col min="28" max="28" width="14.625" style="3" customWidth="1"/>
    <col min="29" max="29" width="4.625" style="3"/>
    <col min="30" max="16384" width="4.625" style="2"/>
  </cols>
  <sheetData>
    <row r="1" spans="2:29" ht="13.5" hidden="1" customHeight="1">
      <c r="B1" s="160"/>
      <c r="C1" s="174" t="s">
        <v>74</v>
      </c>
      <c r="D1" s="174"/>
      <c r="E1" s="174"/>
      <c r="F1" s="174"/>
      <c r="G1" s="174"/>
      <c r="H1" s="174"/>
      <c r="I1" s="174"/>
      <c r="J1" s="174"/>
      <c r="K1" s="174"/>
      <c r="L1" s="174"/>
      <c r="M1" s="174"/>
      <c r="N1" s="174"/>
      <c r="O1" s="174"/>
      <c r="P1" s="174"/>
      <c r="Q1" s="174"/>
      <c r="R1" s="174"/>
      <c r="S1" s="160"/>
      <c r="T1" s="160"/>
      <c r="U1" s="160"/>
      <c r="V1" s="160"/>
      <c r="W1" s="160"/>
      <c r="X1" s="160"/>
    </row>
    <row r="2" spans="2:29" ht="13.5" hidden="1" customHeight="1">
      <c r="B2" s="160"/>
      <c r="C2" s="175" t="s">
        <v>75</v>
      </c>
      <c r="D2" s="162"/>
      <c r="E2" s="162"/>
      <c r="F2" s="162"/>
      <c r="G2" s="162"/>
      <c r="H2" s="162"/>
      <c r="I2" s="162"/>
      <c r="J2" s="162"/>
      <c r="K2" s="162"/>
      <c r="L2" s="162"/>
      <c r="M2" s="162"/>
      <c r="N2" s="162"/>
      <c r="O2" s="162"/>
      <c r="P2" s="162"/>
      <c r="Q2" s="162"/>
      <c r="R2" s="163"/>
      <c r="S2" s="160"/>
      <c r="T2" s="160"/>
      <c r="U2" s="160"/>
      <c r="V2" s="160"/>
      <c r="W2" s="160"/>
      <c r="X2" s="160"/>
    </row>
    <row r="3" spans="2:29" ht="13.5" hidden="1" customHeight="1">
      <c r="B3" s="160"/>
      <c r="C3" s="176"/>
      <c r="D3" s="165"/>
      <c r="E3" s="165"/>
      <c r="F3" s="165"/>
      <c r="G3" s="165"/>
      <c r="H3" s="165"/>
      <c r="I3" s="165"/>
      <c r="J3" s="165"/>
      <c r="K3" s="165"/>
      <c r="L3" s="165"/>
      <c r="M3" s="165"/>
      <c r="N3" s="165"/>
      <c r="O3" s="165"/>
      <c r="P3" s="165"/>
      <c r="Q3" s="165"/>
      <c r="R3" s="166"/>
      <c r="S3" s="160"/>
      <c r="T3" s="160"/>
      <c r="U3" s="160"/>
      <c r="V3" s="160"/>
      <c r="W3" s="160"/>
      <c r="X3" s="160"/>
    </row>
    <row r="4" spans="2:29" ht="13.5" hidden="1" customHeight="1">
      <c r="B4" s="160"/>
      <c r="C4" s="177"/>
      <c r="D4" s="168"/>
      <c r="E4" s="168"/>
      <c r="F4" s="168"/>
      <c r="G4" s="168"/>
      <c r="H4" s="168"/>
      <c r="I4" s="168"/>
      <c r="J4" s="168"/>
      <c r="K4" s="168"/>
      <c r="L4" s="168"/>
      <c r="M4" s="168"/>
      <c r="N4" s="168"/>
      <c r="O4" s="168"/>
      <c r="P4" s="168"/>
      <c r="Q4" s="168"/>
      <c r="R4" s="169"/>
      <c r="S4" s="160"/>
      <c r="T4" s="160"/>
      <c r="U4" s="160"/>
      <c r="V4" s="160"/>
      <c r="W4" s="160"/>
      <c r="X4" s="160"/>
    </row>
    <row r="5" spans="2:29" ht="14.25" hidden="1" customHeight="1">
      <c r="B5" s="56" t="s">
        <v>0</v>
      </c>
      <c r="C5" s="216" t="s">
        <v>1</v>
      </c>
      <c r="D5" s="216"/>
      <c r="E5" s="217" t="s">
        <v>2</v>
      </c>
      <c r="F5" s="217"/>
      <c r="G5" s="217"/>
      <c r="H5" s="184">
        <v>5</v>
      </c>
      <c r="I5" s="184"/>
      <c r="J5" s="184"/>
      <c r="K5" s="217" t="s">
        <v>3</v>
      </c>
      <c r="L5" s="217"/>
      <c r="M5" s="217"/>
      <c r="N5" s="217"/>
      <c r="O5" s="216">
        <v>2015</v>
      </c>
      <c r="P5" s="216"/>
      <c r="Q5" s="216"/>
      <c r="R5" s="216"/>
      <c r="S5" s="218" t="s">
        <v>4</v>
      </c>
      <c r="T5" s="219"/>
      <c r="U5" s="219"/>
      <c r="V5" s="220"/>
      <c r="W5" s="214" t="s">
        <v>5</v>
      </c>
      <c r="X5" s="215"/>
    </row>
    <row r="6" spans="2:29" ht="13.5" customHeight="1">
      <c r="B6" s="160"/>
      <c r="C6" s="161" t="s">
        <v>95</v>
      </c>
      <c r="D6" s="162"/>
      <c r="E6" s="162"/>
      <c r="F6" s="162"/>
      <c r="G6" s="162"/>
      <c r="H6" s="162"/>
      <c r="I6" s="162"/>
      <c r="J6" s="162"/>
      <c r="K6" s="162"/>
      <c r="L6" s="162"/>
      <c r="M6" s="162"/>
      <c r="N6" s="162"/>
      <c r="O6" s="162"/>
      <c r="P6" s="162"/>
      <c r="Q6" s="162"/>
      <c r="R6" s="163"/>
      <c r="S6" s="240" t="s">
        <v>109</v>
      </c>
      <c r="T6" s="240"/>
      <c r="U6" s="240"/>
      <c r="V6" s="240"/>
      <c r="W6" s="240"/>
      <c r="X6" s="240"/>
      <c r="AB6" s="2"/>
      <c r="AC6" s="2"/>
    </row>
    <row r="7" spans="2:29" ht="13.5" customHeight="1">
      <c r="B7" s="160"/>
      <c r="C7" s="164"/>
      <c r="D7" s="165"/>
      <c r="E7" s="165"/>
      <c r="F7" s="165"/>
      <c r="G7" s="165"/>
      <c r="H7" s="165"/>
      <c r="I7" s="165"/>
      <c r="J7" s="165"/>
      <c r="K7" s="165"/>
      <c r="L7" s="165"/>
      <c r="M7" s="165"/>
      <c r="N7" s="165"/>
      <c r="O7" s="165"/>
      <c r="P7" s="165"/>
      <c r="Q7" s="165"/>
      <c r="R7" s="166"/>
      <c r="S7" s="240"/>
      <c r="T7" s="240"/>
      <c r="U7" s="240"/>
      <c r="V7" s="240"/>
      <c r="W7" s="240"/>
      <c r="X7" s="240"/>
      <c r="AB7" s="2"/>
      <c r="AC7" s="2"/>
    </row>
    <row r="8" spans="2:29" ht="13.5" customHeight="1">
      <c r="B8" s="160"/>
      <c r="C8" s="167"/>
      <c r="D8" s="168"/>
      <c r="E8" s="168"/>
      <c r="F8" s="168"/>
      <c r="G8" s="168"/>
      <c r="H8" s="168"/>
      <c r="I8" s="168"/>
      <c r="J8" s="168"/>
      <c r="K8" s="168"/>
      <c r="L8" s="168"/>
      <c r="M8" s="168"/>
      <c r="N8" s="168"/>
      <c r="O8" s="168"/>
      <c r="P8" s="168"/>
      <c r="Q8" s="168"/>
      <c r="R8" s="169"/>
      <c r="S8" s="240"/>
      <c r="T8" s="240"/>
      <c r="U8" s="240"/>
      <c r="V8" s="240"/>
      <c r="W8" s="240"/>
      <c r="X8" s="240"/>
      <c r="AB8" s="2"/>
      <c r="AC8" s="2"/>
    </row>
    <row r="9" spans="2:29" ht="9" customHeight="1">
      <c r="B9" s="170"/>
      <c r="C9" s="170"/>
      <c r="D9" s="170"/>
      <c r="E9" s="170"/>
      <c r="F9" s="170"/>
      <c r="G9" s="170"/>
      <c r="H9" s="170"/>
      <c r="I9" s="170"/>
      <c r="J9" s="170"/>
      <c r="K9" s="170"/>
      <c r="L9" s="170"/>
      <c r="M9" s="170"/>
      <c r="N9" s="170"/>
      <c r="O9" s="170"/>
      <c r="P9" s="170"/>
      <c r="Q9" s="170"/>
      <c r="R9" s="170"/>
      <c r="S9" s="170"/>
      <c r="T9" s="170"/>
      <c r="U9" s="170"/>
      <c r="V9" s="170"/>
      <c r="W9" s="170"/>
      <c r="X9" s="170"/>
    </row>
    <row r="10" spans="2:29" ht="19.350000000000001" customHeight="1">
      <c r="B10" s="171" t="s">
        <v>49</v>
      </c>
      <c r="C10" s="172"/>
      <c r="D10" s="172"/>
      <c r="E10" s="172"/>
      <c r="F10" s="172"/>
      <c r="G10" s="172"/>
      <c r="H10" s="172"/>
      <c r="I10" s="172"/>
      <c r="J10" s="172"/>
      <c r="K10" s="172"/>
      <c r="L10" s="172"/>
      <c r="M10" s="172"/>
      <c r="N10" s="172"/>
      <c r="O10" s="172"/>
      <c r="P10" s="172"/>
      <c r="Q10" s="172"/>
      <c r="R10" s="172"/>
      <c r="S10" s="172"/>
      <c r="T10" s="172"/>
      <c r="U10" s="172"/>
      <c r="V10" s="172"/>
      <c r="W10" s="172"/>
      <c r="X10" s="173"/>
    </row>
    <row r="11" spans="2:29" ht="15" customHeight="1">
      <c r="B11" s="170" t="s">
        <v>6</v>
      </c>
      <c r="C11" s="170"/>
      <c r="D11" s="170"/>
      <c r="E11" s="170"/>
      <c r="F11" s="170"/>
      <c r="G11" s="170"/>
      <c r="H11" s="170"/>
      <c r="I11" s="170"/>
      <c r="J11" s="170"/>
      <c r="K11" s="170"/>
      <c r="L11" s="170"/>
      <c r="M11" s="170"/>
      <c r="N11" s="170"/>
      <c r="O11" s="170"/>
      <c r="P11" s="170"/>
      <c r="Q11" s="170"/>
      <c r="R11" s="170"/>
      <c r="S11" s="170"/>
      <c r="T11" s="170"/>
      <c r="U11" s="170"/>
      <c r="V11" s="170"/>
      <c r="W11" s="170"/>
      <c r="X11" s="170"/>
    </row>
    <row r="12" spans="2:29" ht="23.25" customHeight="1">
      <c r="B12" s="206" t="s">
        <v>134</v>
      </c>
      <c r="C12" s="206"/>
      <c r="D12" s="206"/>
      <c r="E12" s="206"/>
      <c r="F12" s="206"/>
      <c r="G12" s="206"/>
      <c r="H12" s="206"/>
      <c r="I12" s="206"/>
      <c r="J12" s="206"/>
      <c r="K12" s="206"/>
      <c r="L12" s="206"/>
      <c r="M12" s="206"/>
      <c r="N12" s="206"/>
      <c r="O12" s="206"/>
      <c r="P12" s="206"/>
      <c r="Q12" s="206"/>
      <c r="R12" s="206"/>
      <c r="S12" s="206"/>
      <c r="T12" s="206"/>
      <c r="U12" s="206"/>
      <c r="V12" s="206"/>
      <c r="W12" s="206"/>
      <c r="X12" s="206"/>
    </row>
    <row r="13" spans="2:29" ht="12" customHeight="1">
      <c r="B13" s="207" t="s">
        <v>56</v>
      </c>
      <c r="C13" s="208"/>
      <c r="D13" s="208"/>
      <c r="E13" s="208"/>
      <c r="F13" s="209"/>
      <c r="G13" s="178" t="s">
        <v>48</v>
      </c>
      <c r="H13" s="178"/>
      <c r="I13" s="178"/>
      <c r="J13" s="178" t="s">
        <v>97</v>
      </c>
      <c r="K13" s="207" t="s">
        <v>7</v>
      </c>
      <c r="L13" s="208"/>
      <c r="M13" s="208"/>
      <c r="N13" s="209"/>
      <c r="O13" s="194" t="s">
        <v>8</v>
      </c>
      <c r="P13" s="213"/>
      <c r="Q13" s="213"/>
      <c r="R13" s="213"/>
      <c r="S13" s="213"/>
      <c r="T13" s="213"/>
      <c r="U13" s="213"/>
      <c r="V13" s="213"/>
      <c r="W13" s="213"/>
      <c r="X13" s="195"/>
      <c r="Y13" s="4"/>
      <c r="Z13" s="4"/>
      <c r="AA13" s="4"/>
    </row>
    <row r="14" spans="2:29" ht="32.1" customHeight="1">
      <c r="B14" s="210"/>
      <c r="C14" s="211"/>
      <c r="D14" s="211"/>
      <c r="E14" s="211"/>
      <c r="F14" s="212"/>
      <c r="G14" s="178"/>
      <c r="H14" s="178"/>
      <c r="I14" s="178"/>
      <c r="J14" s="178"/>
      <c r="K14" s="210"/>
      <c r="L14" s="211"/>
      <c r="M14" s="211"/>
      <c r="N14" s="212"/>
      <c r="O14" s="156" t="s">
        <v>55</v>
      </c>
      <c r="P14" s="157"/>
      <c r="Q14" s="157"/>
      <c r="R14" s="158"/>
      <c r="S14" s="196" t="s">
        <v>54</v>
      </c>
      <c r="T14" s="197"/>
      <c r="U14" s="198"/>
      <c r="V14" s="196" t="s">
        <v>53</v>
      </c>
      <c r="W14" s="197"/>
      <c r="X14" s="198"/>
      <c r="Y14" s="4"/>
      <c r="Z14" s="4"/>
      <c r="AA14" s="4"/>
    </row>
    <row r="15" spans="2:29" ht="60" customHeight="1">
      <c r="B15" s="193" t="s">
        <v>110</v>
      </c>
      <c r="C15" s="193"/>
      <c r="D15" s="193"/>
      <c r="E15" s="193"/>
      <c r="F15" s="193"/>
      <c r="G15" s="179" t="s">
        <v>96</v>
      </c>
      <c r="H15" s="179"/>
      <c r="I15" s="179"/>
      <c r="J15" s="59" t="s">
        <v>99</v>
      </c>
      <c r="K15" s="199">
        <v>37</v>
      </c>
      <c r="L15" s="199"/>
      <c r="M15" s="199"/>
      <c r="N15" s="199"/>
      <c r="O15" s="200">
        <v>1</v>
      </c>
      <c r="P15" s="201"/>
      <c r="Q15" s="201"/>
      <c r="R15" s="202"/>
      <c r="S15" s="203" t="s">
        <v>102</v>
      </c>
      <c r="T15" s="204"/>
      <c r="U15" s="205"/>
      <c r="V15" s="184">
        <v>2022</v>
      </c>
      <c r="W15" s="184"/>
      <c r="X15" s="184"/>
    </row>
    <row r="16" spans="2:29" ht="18" customHeight="1">
      <c r="B16" s="171" t="s">
        <v>9</v>
      </c>
      <c r="C16" s="172"/>
      <c r="D16" s="172"/>
      <c r="E16" s="172"/>
      <c r="F16" s="172"/>
      <c r="G16" s="172"/>
      <c r="H16" s="172"/>
      <c r="I16" s="172"/>
      <c r="J16" s="172"/>
      <c r="K16" s="172"/>
      <c r="L16" s="172"/>
      <c r="M16" s="172"/>
      <c r="N16" s="172"/>
      <c r="O16" s="172"/>
      <c r="P16" s="172"/>
      <c r="Q16" s="172"/>
      <c r="R16" s="172"/>
      <c r="S16" s="172"/>
      <c r="T16" s="172"/>
      <c r="U16" s="172"/>
      <c r="V16" s="172"/>
      <c r="W16" s="172"/>
      <c r="X16" s="173"/>
      <c r="Z16" s="2" t="s">
        <v>51</v>
      </c>
    </row>
    <row r="17" spans="2:27" ht="22.5" customHeight="1">
      <c r="B17" s="57" t="s">
        <v>52</v>
      </c>
      <c r="C17" s="194" t="s">
        <v>10</v>
      </c>
      <c r="D17" s="195"/>
      <c r="E17" s="138" t="s">
        <v>122</v>
      </c>
      <c r="F17" s="138"/>
      <c r="G17" s="178" t="s">
        <v>11</v>
      </c>
      <c r="H17" s="178"/>
      <c r="I17" s="178"/>
      <c r="J17" s="178"/>
      <c r="K17" s="178"/>
      <c r="L17" s="178"/>
      <c r="M17" s="178" t="s">
        <v>12</v>
      </c>
      <c r="N17" s="178"/>
      <c r="O17" s="178"/>
      <c r="P17" s="178"/>
      <c r="Q17" s="178"/>
      <c r="R17" s="178"/>
      <c r="S17" s="196" t="s">
        <v>50</v>
      </c>
      <c r="T17" s="197"/>
      <c r="U17" s="197"/>
      <c r="V17" s="197"/>
      <c r="W17" s="197"/>
      <c r="X17" s="198"/>
    </row>
    <row r="18" spans="2:27" ht="42.75" customHeight="1">
      <c r="B18" s="58" t="s">
        <v>90</v>
      </c>
      <c r="C18" s="85" t="s">
        <v>103</v>
      </c>
      <c r="D18" s="86"/>
      <c r="E18" s="179">
        <v>0.25</v>
      </c>
      <c r="F18" s="179"/>
      <c r="G18" s="193" t="s">
        <v>104</v>
      </c>
      <c r="H18" s="193"/>
      <c r="I18" s="193"/>
      <c r="J18" s="193"/>
      <c r="K18" s="193"/>
      <c r="L18" s="193"/>
      <c r="M18" s="193" t="s">
        <v>104</v>
      </c>
      <c r="N18" s="193"/>
      <c r="O18" s="193"/>
      <c r="P18" s="193"/>
      <c r="Q18" s="193"/>
      <c r="R18" s="193"/>
      <c r="S18" s="190" t="s">
        <v>106</v>
      </c>
      <c r="T18" s="191"/>
      <c r="U18" s="191"/>
      <c r="V18" s="191"/>
      <c r="W18" s="191"/>
      <c r="X18" s="192"/>
    </row>
    <row r="19" spans="2:27" ht="25.35" customHeight="1">
      <c r="B19" s="170" t="s">
        <v>13</v>
      </c>
      <c r="C19" s="170"/>
      <c r="D19" s="170"/>
      <c r="E19" s="170"/>
      <c r="F19" s="170"/>
      <c r="G19" s="170"/>
      <c r="H19" s="170"/>
      <c r="I19" s="170"/>
      <c r="J19" s="170"/>
      <c r="K19" s="170"/>
      <c r="L19" s="170"/>
      <c r="M19" s="170"/>
      <c r="N19" s="170" t="s">
        <v>14</v>
      </c>
      <c r="O19" s="170"/>
      <c r="P19" s="170"/>
      <c r="Q19" s="170"/>
      <c r="R19" s="170"/>
      <c r="S19" s="170"/>
      <c r="T19" s="170"/>
      <c r="U19" s="170"/>
      <c r="V19" s="170"/>
      <c r="W19" s="170"/>
      <c r="X19" s="170"/>
    </row>
    <row r="20" spans="2:27" ht="29.25" customHeight="1">
      <c r="B20" s="170" t="s">
        <v>112</v>
      </c>
      <c r="C20" s="170"/>
      <c r="D20" s="170"/>
      <c r="E20" s="170"/>
      <c r="F20" s="170"/>
      <c r="G20" s="170"/>
      <c r="H20" s="170"/>
      <c r="I20" s="170"/>
      <c r="J20" s="170"/>
      <c r="K20" s="170"/>
      <c r="L20" s="170"/>
      <c r="M20" s="170"/>
      <c r="N20" s="193" t="s">
        <v>111</v>
      </c>
      <c r="O20" s="193"/>
      <c r="P20" s="193"/>
      <c r="Q20" s="193"/>
      <c r="R20" s="193"/>
      <c r="S20" s="193"/>
      <c r="T20" s="193"/>
      <c r="U20" s="193"/>
      <c r="V20" s="193"/>
      <c r="W20" s="193"/>
      <c r="X20" s="193"/>
    </row>
    <row r="21" spans="2:27" ht="25.35" customHeight="1">
      <c r="B21" s="187" t="s">
        <v>85</v>
      </c>
      <c r="C21" s="188"/>
      <c r="D21" s="188"/>
      <c r="E21" s="188"/>
      <c r="F21" s="188"/>
      <c r="G21" s="188"/>
      <c r="H21" s="188"/>
      <c r="I21" s="188"/>
      <c r="J21" s="188"/>
      <c r="K21" s="188"/>
      <c r="L21" s="188"/>
      <c r="M21" s="188"/>
      <c r="N21" s="188"/>
      <c r="O21" s="188"/>
      <c r="P21" s="188"/>
      <c r="Q21" s="188"/>
      <c r="R21" s="188"/>
      <c r="S21" s="188"/>
      <c r="T21" s="188"/>
      <c r="U21" s="188"/>
      <c r="V21" s="188"/>
      <c r="W21" s="188"/>
      <c r="X21" s="189"/>
    </row>
    <row r="22" spans="2:27" ht="30.75" customHeight="1">
      <c r="B22" s="190" t="s">
        <v>127</v>
      </c>
      <c r="C22" s="191"/>
      <c r="D22" s="191"/>
      <c r="E22" s="191"/>
      <c r="F22" s="191"/>
      <c r="G22" s="191"/>
      <c r="H22" s="191"/>
      <c r="I22" s="191"/>
      <c r="J22" s="191"/>
      <c r="K22" s="191"/>
      <c r="L22" s="191"/>
      <c r="M22" s="191"/>
      <c r="N22" s="191"/>
      <c r="O22" s="191"/>
      <c r="P22" s="191"/>
      <c r="Q22" s="191"/>
      <c r="R22" s="191"/>
      <c r="S22" s="191"/>
      <c r="T22" s="191"/>
      <c r="U22" s="191"/>
      <c r="V22" s="191"/>
      <c r="W22" s="191"/>
      <c r="X22" s="192"/>
      <c r="AA22" s="5"/>
    </row>
    <row r="23" spans="2:27" ht="18.95" customHeight="1">
      <c r="B23" s="171" t="s">
        <v>15</v>
      </c>
      <c r="C23" s="172"/>
      <c r="D23" s="172"/>
      <c r="E23" s="172"/>
      <c r="F23" s="172"/>
      <c r="G23" s="172"/>
      <c r="H23" s="172"/>
      <c r="I23" s="172"/>
      <c r="J23" s="172"/>
      <c r="K23" s="172"/>
      <c r="L23" s="172"/>
      <c r="M23" s="172"/>
      <c r="N23" s="172"/>
      <c r="O23" s="172"/>
      <c r="P23" s="172"/>
      <c r="Q23" s="172"/>
      <c r="R23" s="172"/>
      <c r="S23" s="172"/>
      <c r="T23" s="172"/>
      <c r="U23" s="172"/>
      <c r="V23" s="172"/>
      <c r="W23" s="172"/>
      <c r="X23" s="173"/>
    </row>
    <row r="24" spans="2:27" ht="18.95" customHeight="1">
      <c r="B24" s="185" t="s">
        <v>16</v>
      </c>
      <c r="C24" s="185"/>
      <c r="D24" s="6" t="s">
        <v>17</v>
      </c>
      <c r="E24" s="6" t="s">
        <v>18</v>
      </c>
      <c r="F24" s="60" t="s">
        <v>19</v>
      </c>
      <c r="G24" s="170" t="s">
        <v>20</v>
      </c>
      <c r="H24" s="170"/>
      <c r="I24" s="170"/>
      <c r="J24" s="6" t="s">
        <v>21</v>
      </c>
      <c r="K24" s="131" t="s">
        <v>22</v>
      </c>
      <c r="L24" s="131"/>
      <c r="M24" s="131"/>
      <c r="N24" s="7" t="s">
        <v>23</v>
      </c>
      <c r="O24" s="170" t="s">
        <v>24</v>
      </c>
      <c r="P24" s="170"/>
      <c r="Q24" s="131" t="s">
        <v>25</v>
      </c>
      <c r="R24" s="131"/>
      <c r="S24" s="131"/>
      <c r="T24" s="178" t="s">
        <v>26</v>
      </c>
      <c r="U24" s="178"/>
      <c r="V24" s="178" t="s">
        <v>27</v>
      </c>
      <c r="W24" s="178"/>
      <c r="X24" s="61" t="s">
        <v>28</v>
      </c>
    </row>
    <row r="25" spans="2:27" ht="18.95" customHeight="1">
      <c r="B25" s="185" t="s">
        <v>29</v>
      </c>
      <c r="C25" s="185"/>
      <c r="D25" s="55">
        <v>0</v>
      </c>
      <c r="E25" s="55">
        <v>0</v>
      </c>
      <c r="F25" s="62">
        <v>12</v>
      </c>
      <c r="G25" s="184">
        <v>0</v>
      </c>
      <c r="H25" s="184"/>
      <c r="I25" s="184"/>
      <c r="J25" s="55">
        <v>0</v>
      </c>
      <c r="K25" s="186">
        <v>18</v>
      </c>
      <c r="L25" s="186"/>
      <c r="M25" s="186"/>
      <c r="N25" s="55">
        <v>0</v>
      </c>
      <c r="O25" s="184">
        <v>0</v>
      </c>
      <c r="P25" s="184"/>
      <c r="Q25" s="186">
        <v>22</v>
      </c>
      <c r="R25" s="186"/>
      <c r="S25" s="186"/>
      <c r="T25" s="184">
        <v>0</v>
      </c>
      <c r="U25" s="184"/>
      <c r="V25" s="184">
        <v>0</v>
      </c>
      <c r="W25" s="184"/>
      <c r="X25" s="62">
        <v>17</v>
      </c>
      <c r="Z25" s="8"/>
      <c r="AA25" s="8"/>
    </row>
    <row r="26" spans="2:27" ht="18.95" customHeight="1">
      <c r="B26" s="185" t="s">
        <v>30</v>
      </c>
      <c r="C26" s="185"/>
      <c r="D26" s="55">
        <v>0</v>
      </c>
      <c r="E26" s="55">
        <v>0</v>
      </c>
      <c r="F26" s="62">
        <v>69</v>
      </c>
      <c r="G26" s="184">
        <v>0</v>
      </c>
      <c r="H26" s="184"/>
      <c r="I26" s="184"/>
      <c r="J26" s="55">
        <v>0</v>
      </c>
      <c r="K26" s="186">
        <v>69</v>
      </c>
      <c r="L26" s="186"/>
      <c r="M26" s="186"/>
      <c r="N26" s="55">
        <v>0</v>
      </c>
      <c r="O26" s="184">
        <v>0</v>
      </c>
      <c r="P26" s="184"/>
      <c r="Q26" s="186">
        <v>69</v>
      </c>
      <c r="R26" s="186"/>
      <c r="S26" s="186"/>
      <c r="T26" s="184">
        <v>0</v>
      </c>
      <c r="U26" s="184"/>
      <c r="V26" s="184">
        <v>0</v>
      </c>
      <c r="W26" s="184"/>
      <c r="X26" s="62">
        <v>69</v>
      </c>
      <c r="Y26" s="5"/>
    </row>
    <row r="27" spans="2:27" ht="19.7" customHeight="1">
      <c r="B27" s="171" t="s">
        <v>47</v>
      </c>
      <c r="C27" s="172"/>
      <c r="D27" s="172"/>
      <c r="E27" s="172"/>
      <c r="F27" s="172"/>
      <c r="G27" s="172"/>
      <c r="H27" s="172"/>
      <c r="I27" s="172"/>
      <c r="J27" s="172"/>
      <c r="K27" s="172"/>
      <c r="L27" s="172"/>
      <c r="M27" s="172"/>
      <c r="N27" s="172"/>
      <c r="O27" s="172"/>
      <c r="P27" s="172"/>
      <c r="Q27" s="172"/>
      <c r="R27" s="172"/>
      <c r="S27" s="172"/>
      <c r="T27" s="172"/>
      <c r="U27" s="172"/>
      <c r="V27" s="172"/>
      <c r="W27" s="172"/>
      <c r="X27" s="173"/>
    </row>
    <row r="28" spans="2:27" ht="25.5">
      <c r="B28" s="6" t="s">
        <v>31</v>
      </c>
      <c r="C28" s="7" t="s">
        <v>93</v>
      </c>
      <c r="D28" s="53" t="str">
        <f>+E17</f>
        <v>META PERIODO</v>
      </c>
      <c r="E28" s="53" t="str">
        <f>+O14</f>
        <v>META</v>
      </c>
      <c r="F28" s="9"/>
      <c r="G28" s="9"/>
      <c r="H28" s="98"/>
      <c r="I28" s="98"/>
      <c r="J28" s="98"/>
      <c r="K28" s="98"/>
      <c r="L28" s="98"/>
      <c r="M28" s="98"/>
      <c r="N28" s="98"/>
      <c r="O28" s="98"/>
      <c r="P28" s="98"/>
      <c r="Q28" s="98"/>
      <c r="R28" s="98"/>
      <c r="S28" s="112"/>
      <c r="T28" s="112"/>
      <c r="U28" s="112"/>
      <c r="V28" s="112"/>
      <c r="W28" s="112"/>
      <c r="X28" s="113"/>
    </row>
    <row r="29" spans="2:27" ht="17.850000000000001" customHeight="1">
      <c r="B29" s="55" t="s">
        <v>32</v>
      </c>
      <c r="C29" s="10">
        <f>IF(ISERROR($D$25/$D$26),0,$D$25/$D$26)</f>
        <v>0</v>
      </c>
      <c r="D29" s="10">
        <f t="shared" ref="D29:D39" si="0">$E$18</f>
        <v>0.25</v>
      </c>
      <c r="E29" s="10">
        <f>$O$15</f>
        <v>1</v>
      </c>
      <c r="F29" s="11"/>
      <c r="G29" s="11"/>
      <c r="H29" s="111"/>
      <c r="I29" s="111"/>
      <c r="J29" s="110"/>
      <c r="K29" s="110"/>
      <c r="L29" s="12"/>
      <c r="M29" s="13"/>
      <c r="N29" s="111"/>
      <c r="O29" s="111"/>
      <c r="P29" s="111"/>
      <c r="Q29" s="111"/>
      <c r="R29" s="111"/>
      <c r="S29" s="114"/>
      <c r="T29" s="114"/>
      <c r="U29" s="114"/>
      <c r="V29" s="114"/>
      <c r="W29" s="114"/>
      <c r="X29" s="115"/>
    </row>
    <row r="30" spans="2:27" ht="17.850000000000001" customHeight="1">
      <c r="B30" s="55" t="s">
        <v>33</v>
      </c>
      <c r="C30" s="10">
        <f>IF(ISERROR($E$25/$E$26),0,$E$25/$E$26)</f>
        <v>0</v>
      </c>
      <c r="D30" s="10">
        <f t="shared" si="0"/>
        <v>0.25</v>
      </c>
      <c r="E30" s="10">
        <f t="shared" ref="E30:E39" si="1">$O$15</f>
        <v>1</v>
      </c>
      <c r="F30" s="11"/>
      <c r="G30" s="11"/>
      <c r="H30" s="110"/>
      <c r="I30" s="110"/>
      <c r="J30" s="110"/>
      <c r="K30" s="110"/>
      <c r="L30" s="14"/>
      <c r="M30" s="12"/>
      <c r="N30" s="110"/>
      <c r="O30" s="110"/>
      <c r="P30" s="110"/>
      <c r="Q30" s="110"/>
      <c r="R30" s="110"/>
      <c r="S30" s="114"/>
      <c r="T30" s="114"/>
      <c r="U30" s="114"/>
      <c r="V30" s="114"/>
      <c r="W30" s="114"/>
      <c r="X30" s="115"/>
    </row>
    <row r="31" spans="2:27" ht="17.850000000000001" customHeight="1">
      <c r="B31" s="62" t="s">
        <v>34</v>
      </c>
      <c r="C31" s="10">
        <f>IF(ISERROR($F$25/$F$26),0,$F$25/$F$26)</f>
        <v>0.17391304347826086</v>
      </c>
      <c r="D31" s="10">
        <f t="shared" si="0"/>
        <v>0.25</v>
      </c>
      <c r="E31" s="10">
        <f t="shared" si="1"/>
        <v>1</v>
      </c>
      <c r="F31" s="11"/>
      <c r="G31" s="11"/>
      <c r="H31" s="110"/>
      <c r="I31" s="110"/>
      <c r="J31" s="110"/>
      <c r="K31" s="110"/>
      <c r="L31" s="14"/>
      <c r="M31" s="12"/>
      <c r="N31" s="110"/>
      <c r="O31" s="110"/>
      <c r="P31" s="110"/>
      <c r="Q31" s="110"/>
      <c r="R31" s="110"/>
      <c r="S31" s="114"/>
      <c r="T31" s="114"/>
      <c r="U31" s="114"/>
      <c r="V31" s="114"/>
      <c r="W31" s="114"/>
      <c r="X31" s="115"/>
    </row>
    <row r="32" spans="2:27" ht="17.850000000000001" customHeight="1">
      <c r="B32" s="55" t="s">
        <v>35</v>
      </c>
      <c r="C32" s="10">
        <f>IF(ISERROR($G$25/$G$26),0,$G$25/$G$26)</f>
        <v>0</v>
      </c>
      <c r="D32" s="10">
        <f t="shared" si="0"/>
        <v>0.25</v>
      </c>
      <c r="E32" s="10">
        <f t="shared" si="1"/>
        <v>1</v>
      </c>
      <c r="F32" s="11"/>
      <c r="G32" s="11"/>
      <c r="H32" s="110"/>
      <c r="I32" s="110"/>
      <c r="J32" s="110"/>
      <c r="K32" s="110"/>
      <c r="L32" s="14"/>
      <c r="M32" s="12"/>
      <c r="N32" s="110"/>
      <c r="O32" s="110"/>
      <c r="P32" s="110"/>
      <c r="Q32" s="110"/>
      <c r="R32" s="110"/>
      <c r="S32" s="114"/>
      <c r="T32" s="114"/>
      <c r="U32" s="114"/>
      <c r="V32" s="114"/>
      <c r="W32" s="114"/>
      <c r="X32" s="115"/>
      <c r="Z32" s="70"/>
    </row>
    <row r="33" spans="2:27" ht="17.850000000000001" customHeight="1">
      <c r="B33" s="55" t="s">
        <v>36</v>
      </c>
      <c r="C33" s="10">
        <f>IF(ISERROR($J$25/$J$26),0,$J$25/$J$26)</f>
        <v>0</v>
      </c>
      <c r="D33" s="10">
        <f t="shared" si="0"/>
        <v>0.25</v>
      </c>
      <c r="E33" s="10">
        <f t="shared" si="1"/>
        <v>1</v>
      </c>
      <c r="F33" s="11"/>
      <c r="G33" s="11"/>
      <c r="H33" s="110"/>
      <c r="I33" s="110"/>
      <c r="J33" s="110"/>
      <c r="K33" s="110"/>
      <c r="L33" s="14"/>
      <c r="M33" s="12"/>
      <c r="N33" s="110"/>
      <c r="O33" s="110"/>
      <c r="P33" s="110"/>
      <c r="Q33" s="110"/>
      <c r="R33" s="110"/>
      <c r="S33" s="114"/>
      <c r="T33" s="114"/>
      <c r="U33" s="114"/>
      <c r="V33" s="114"/>
      <c r="W33" s="114"/>
      <c r="X33" s="115"/>
    </row>
    <row r="34" spans="2:27" ht="17.850000000000001" customHeight="1">
      <c r="B34" s="62" t="s">
        <v>37</v>
      </c>
      <c r="C34" s="10">
        <v>0.3</v>
      </c>
      <c r="D34" s="10">
        <f t="shared" si="0"/>
        <v>0.25</v>
      </c>
      <c r="E34" s="10">
        <f t="shared" si="1"/>
        <v>1</v>
      </c>
      <c r="F34" s="11"/>
      <c r="G34" s="11"/>
      <c r="H34" s="110"/>
      <c r="I34" s="110"/>
      <c r="J34" s="110"/>
      <c r="K34" s="110"/>
      <c r="L34" s="14"/>
      <c r="M34" s="12"/>
      <c r="N34" s="110"/>
      <c r="O34" s="110"/>
      <c r="P34" s="110"/>
      <c r="Q34" s="110"/>
      <c r="R34" s="110"/>
      <c r="S34" s="114"/>
      <c r="T34" s="114"/>
      <c r="U34" s="114"/>
      <c r="V34" s="114"/>
      <c r="W34" s="114"/>
      <c r="X34" s="115"/>
    </row>
    <row r="35" spans="2:27" ht="17.850000000000001" customHeight="1">
      <c r="B35" s="55" t="s">
        <v>38</v>
      </c>
      <c r="C35" s="10">
        <f>IF(ISERROR($N$25/$N$26),0,$N$25/$N$26)</f>
        <v>0</v>
      </c>
      <c r="D35" s="10">
        <f t="shared" si="0"/>
        <v>0.25</v>
      </c>
      <c r="E35" s="10">
        <f t="shared" si="1"/>
        <v>1</v>
      </c>
      <c r="F35" s="11"/>
      <c r="G35" s="11"/>
      <c r="H35" s="110"/>
      <c r="I35" s="110"/>
      <c r="J35" s="110"/>
      <c r="K35" s="110"/>
      <c r="L35" s="14"/>
      <c r="M35" s="12"/>
      <c r="N35" s="110"/>
      <c r="O35" s="110"/>
      <c r="P35" s="110"/>
      <c r="Q35" s="110"/>
      <c r="R35" s="110"/>
      <c r="S35" s="114"/>
      <c r="T35" s="114"/>
      <c r="U35" s="114"/>
      <c r="V35" s="114"/>
      <c r="W35" s="114"/>
      <c r="X35" s="115"/>
    </row>
    <row r="36" spans="2:27" ht="17.850000000000001" customHeight="1">
      <c r="B36" s="55" t="s">
        <v>39</v>
      </c>
      <c r="C36" s="10">
        <f>IF(ISERROR($O$25/$O$26),0,$O$25/$O$26)</f>
        <v>0</v>
      </c>
      <c r="D36" s="10">
        <f t="shared" si="0"/>
        <v>0.25</v>
      </c>
      <c r="E36" s="10">
        <f t="shared" si="1"/>
        <v>1</v>
      </c>
      <c r="F36" s="11"/>
      <c r="G36" s="11"/>
      <c r="H36" s="110"/>
      <c r="I36" s="110"/>
      <c r="J36" s="110"/>
      <c r="K36" s="110"/>
      <c r="L36" s="14"/>
      <c r="M36" s="12"/>
      <c r="N36" s="110"/>
      <c r="O36" s="110"/>
      <c r="P36" s="110"/>
      <c r="Q36" s="110"/>
      <c r="R36" s="110"/>
      <c r="S36" s="114"/>
      <c r="T36" s="114"/>
      <c r="U36" s="114"/>
      <c r="V36" s="114"/>
      <c r="W36" s="114"/>
      <c r="X36" s="115"/>
    </row>
    <row r="37" spans="2:27" ht="17.850000000000001" customHeight="1">
      <c r="B37" s="62" t="s">
        <v>40</v>
      </c>
      <c r="C37" s="10">
        <f>IF(ISERROR($Q$25/$Q$26),0,$Q$25/$Q$26)</f>
        <v>0.3188405797101449</v>
      </c>
      <c r="D37" s="10">
        <f t="shared" si="0"/>
        <v>0.25</v>
      </c>
      <c r="E37" s="10">
        <f t="shared" si="1"/>
        <v>1</v>
      </c>
      <c r="F37" s="11"/>
      <c r="G37" s="11"/>
      <c r="H37" s="110"/>
      <c r="I37" s="110"/>
      <c r="J37" s="110"/>
      <c r="K37" s="110"/>
      <c r="L37" s="14"/>
      <c r="M37" s="12"/>
      <c r="N37" s="110"/>
      <c r="O37" s="110"/>
      <c r="P37" s="110"/>
      <c r="Q37" s="110"/>
      <c r="R37" s="110"/>
      <c r="S37" s="114"/>
      <c r="T37" s="114"/>
      <c r="U37" s="114"/>
      <c r="V37" s="114"/>
      <c r="W37" s="114"/>
      <c r="X37" s="115"/>
    </row>
    <row r="38" spans="2:27" ht="17.850000000000001" customHeight="1">
      <c r="B38" s="55" t="s">
        <v>41</v>
      </c>
      <c r="C38" s="10">
        <f>IF(ISERROR($T$25/$T$26),0,$T$25/$T$26)</f>
        <v>0</v>
      </c>
      <c r="D38" s="10">
        <f t="shared" si="0"/>
        <v>0.25</v>
      </c>
      <c r="E38" s="10">
        <f t="shared" si="1"/>
        <v>1</v>
      </c>
      <c r="F38" s="11"/>
      <c r="G38" s="11"/>
      <c r="H38" s="110"/>
      <c r="I38" s="110"/>
      <c r="J38" s="110"/>
      <c r="K38" s="110"/>
      <c r="L38" s="14"/>
      <c r="M38" s="12"/>
      <c r="N38" s="110"/>
      <c r="O38" s="110"/>
      <c r="P38" s="110"/>
      <c r="Q38" s="110"/>
      <c r="R38" s="110"/>
      <c r="S38" s="114"/>
      <c r="T38" s="114"/>
      <c r="U38" s="114"/>
      <c r="V38" s="114"/>
      <c r="W38" s="114"/>
      <c r="X38" s="115"/>
    </row>
    <row r="39" spans="2:27" ht="17.850000000000001" customHeight="1">
      <c r="B39" s="55" t="s">
        <v>42</v>
      </c>
      <c r="C39" s="10">
        <f>IF(ISERROR($V$25/$V$26),0,$V$25/$V$26)</f>
        <v>0</v>
      </c>
      <c r="D39" s="10">
        <f t="shared" si="0"/>
        <v>0.25</v>
      </c>
      <c r="E39" s="10">
        <f t="shared" si="1"/>
        <v>1</v>
      </c>
      <c r="F39" s="11"/>
      <c r="G39" s="11"/>
      <c r="H39" s="110"/>
      <c r="I39" s="110"/>
      <c r="J39" s="110"/>
      <c r="K39" s="110"/>
      <c r="L39" s="14"/>
      <c r="M39" s="12"/>
      <c r="N39" s="110"/>
      <c r="O39" s="110"/>
      <c r="P39" s="110"/>
      <c r="Q39" s="110"/>
      <c r="R39" s="110"/>
      <c r="S39" s="114"/>
      <c r="T39" s="114"/>
      <c r="U39" s="114"/>
      <c r="V39" s="114"/>
      <c r="W39" s="114"/>
      <c r="X39" s="115"/>
    </row>
    <row r="40" spans="2:27" ht="17.850000000000001" customHeight="1">
      <c r="B40" s="62" t="s">
        <v>43</v>
      </c>
      <c r="C40" s="10">
        <f>IF(ISERROR($X$25/$X$26),0,$X$25/$X$26)</f>
        <v>0.24637681159420291</v>
      </c>
      <c r="D40" s="10">
        <v>0</v>
      </c>
      <c r="E40" s="10">
        <f>$O$15</f>
        <v>1</v>
      </c>
      <c r="F40" s="15"/>
      <c r="G40" s="15"/>
      <c r="H40" s="106"/>
      <c r="I40" s="106"/>
      <c r="J40" s="106"/>
      <c r="K40" s="106"/>
      <c r="L40" s="16"/>
      <c r="M40" s="17"/>
      <c r="N40" s="106"/>
      <c r="O40" s="106"/>
      <c r="P40" s="106"/>
      <c r="Q40" s="106"/>
      <c r="R40" s="106"/>
      <c r="S40" s="116"/>
      <c r="T40" s="116"/>
      <c r="U40" s="116"/>
      <c r="V40" s="116"/>
      <c r="W40" s="116"/>
      <c r="X40" s="117"/>
    </row>
    <row r="41" spans="2:27" ht="8.4499999999999993" customHeight="1">
      <c r="B41" s="18"/>
      <c r="C41" s="9"/>
      <c r="D41" s="9"/>
      <c r="E41" s="9"/>
      <c r="F41" s="9"/>
      <c r="G41" s="9"/>
      <c r="H41" s="9"/>
      <c r="I41" s="9"/>
      <c r="J41" s="9"/>
      <c r="K41" s="9"/>
      <c r="L41" s="9"/>
      <c r="M41" s="9"/>
      <c r="N41" s="9"/>
      <c r="O41" s="9"/>
      <c r="P41" s="9"/>
      <c r="Q41" s="9"/>
      <c r="R41" s="9"/>
      <c r="S41" s="9"/>
      <c r="T41" s="9"/>
      <c r="U41" s="9"/>
      <c r="V41" s="9"/>
      <c r="W41" s="9"/>
      <c r="X41" s="19"/>
    </row>
    <row r="42" spans="2:27" ht="15.75" customHeight="1">
      <c r="B42" s="92" t="s">
        <v>86</v>
      </c>
      <c r="C42" s="93"/>
      <c r="D42" s="93"/>
      <c r="E42" s="93"/>
      <c r="F42" s="93"/>
      <c r="G42" s="93"/>
      <c r="H42" s="93"/>
      <c r="I42" s="93"/>
      <c r="J42" s="93"/>
      <c r="K42" s="93"/>
      <c r="L42" s="93"/>
      <c r="M42" s="93"/>
      <c r="N42" s="93"/>
      <c r="O42" s="93"/>
      <c r="P42" s="93"/>
      <c r="Q42" s="93"/>
      <c r="R42" s="93"/>
      <c r="S42" s="93"/>
      <c r="T42" s="93"/>
      <c r="U42" s="93"/>
      <c r="V42" s="93"/>
      <c r="W42" s="93"/>
      <c r="X42" s="94"/>
      <c r="Z42" s="20"/>
    </row>
    <row r="43" spans="2:27" ht="75" customHeight="1">
      <c r="B43" s="237" t="s">
        <v>139</v>
      </c>
      <c r="C43" s="238"/>
      <c r="D43" s="238"/>
      <c r="E43" s="238"/>
      <c r="F43" s="238"/>
      <c r="G43" s="238"/>
      <c r="H43" s="238"/>
      <c r="I43" s="238"/>
      <c r="J43" s="238"/>
      <c r="K43" s="238"/>
      <c r="L43" s="238"/>
      <c r="M43" s="238"/>
      <c r="N43" s="238"/>
      <c r="O43" s="238"/>
      <c r="P43" s="238"/>
      <c r="Q43" s="238"/>
      <c r="R43" s="238"/>
      <c r="S43" s="238"/>
      <c r="T43" s="238"/>
      <c r="U43" s="238"/>
      <c r="V43" s="238"/>
      <c r="W43" s="238"/>
      <c r="X43" s="239"/>
      <c r="Y43" s="21"/>
      <c r="Z43" s="21"/>
      <c r="AA43" s="21"/>
    </row>
    <row r="44" spans="2:27" ht="8.4499999999999993" customHeight="1">
      <c r="B44" s="18"/>
      <c r="C44" s="9"/>
      <c r="D44" s="9"/>
      <c r="E44" s="9"/>
      <c r="F44" s="9"/>
      <c r="G44" s="98"/>
      <c r="H44" s="98"/>
      <c r="I44" s="98"/>
      <c r="J44" s="98"/>
      <c r="K44" s="98"/>
      <c r="L44" s="98"/>
      <c r="M44" s="9"/>
      <c r="N44" s="9"/>
      <c r="O44" s="9"/>
      <c r="P44" s="9"/>
      <c r="Q44" s="9"/>
      <c r="R44" s="9"/>
      <c r="S44" s="9"/>
      <c r="T44" s="9"/>
      <c r="U44" s="9"/>
      <c r="V44" s="9"/>
      <c r="W44" s="9"/>
      <c r="X44" s="19"/>
      <c r="Y44" s="22"/>
      <c r="Z44" s="23"/>
      <c r="AA44" s="24"/>
    </row>
    <row r="45" spans="2:27" ht="12.75">
      <c r="B45" s="81" t="s">
        <v>44</v>
      </c>
      <c r="C45" s="82"/>
      <c r="D45" s="82"/>
      <c r="E45" s="82"/>
      <c r="F45" s="82"/>
      <c r="G45" s="82"/>
      <c r="H45" s="82"/>
      <c r="I45" s="11"/>
      <c r="J45" s="25" t="s">
        <v>45</v>
      </c>
      <c r="K45" s="11"/>
      <c r="L45" s="180" t="s">
        <v>135</v>
      </c>
      <c r="M45" s="84"/>
      <c r="N45" s="11"/>
      <c r="O45" s="13" t="s">
        <v>46</v>
      </c>
      <c r="P45" s="11"/>
      <c r="Q45" s="85"/>
      <c r="R45" s="86"/>
      <c r="S45" s="11"/>
      <c r="T45" s="11"/>
      <c r="U45" s="11"/>
      <c r="V45" s="11"/>
      <c r="W45" s="11"/>
      <c r="X45" s="26"/>
      <c r="Y45" s="22"/>
      <c r="Z45" s="23"/>
      <c r="AA45" s="24"/>
    </row>
    <row r="46" spans="2:27" ht="8.4499999999999993" customHeight="1">
      <c r="B46" s="27"/>
      <c r="C46" s="11"/>
      <c r="D46" s="11"/>
      <c r="E46" s="11"/>
      <c r="F46" s="11"/>
      <c r="G46" s="11"/>
      <c r="H46" s="11"/>
      <c r="I46" s="87"/>
      <c r="J46" s="87"/>
      <c r="K46" s="87"/>
      <c r="L46" s="87"/>
      <c r="M46" s="87"/>
      <c r="N46" s="87"/>
      <c r="O46" s="87"/>
      <c r="P46" s="87"/>
      <c r="Q46" s="87"/>
      <c r="R46" s="87"/>
      <c r="S46" s="87"/>
      <c r="T46" s="87"/>
      <c r="U46" s="87"/>
      <c r="V46" s="87"/>
      <c r="W46" s="87"/>
      <c r="X46" s="88"/>
      <c r="Y46" s="22"/>
      <c r="Z46" s="23"/>
      <c r="AA46" s="24"/>
    </row>
    <row r="47" spans="2:27" ht="14.1" customHeight="1">
      <c r="B47" s="89" t="s">
        <v>57</v>
      </c>
      <c r="C47" s="90"/>
      <c r="D47" s="90"/>
      <c r="E47" s="90"/>
      <c r="F47" s="90"/>
      <c r="G47" s="90"/>
      <c r="H47" s="90"/>
      <c r="I47" s="90"/>
      <c r="J47" s="90"/>
      <c r="K47" s="90"/>
      <c r="L47" s="90"/>
      <c r="M47" s="90"/>
      <c r="N47" s="90"/>
      <c r="O47" s="90"/>
      <c r="P47" s="90"/>
      <c r="Q47" s="90"/>
      <c r="R47" s="90"/>
      <c r="S47" s="90"/>
      <c r="T47" s="90"/>
      <c r="U47" s="90"/>
      <c r="V47" s="90"/>
      <c r="W47" s="90"/>
      <c r="X47" s="91"/>
      <c r="Y47" s="22"/>
      <c r="Z47" s="23"/>
      <c r="AA47" s="24"/>
    </row>
    <row r="48" spans="2:27" ht="8.4499999999999993" customHeight="1">
      <c r="B48" s="28"/>
      <c r="C48" s="15"/>
      <c r="D48" s="15"/>
      <c r="E48" s="15"/>
      <c r="F48" s="15"/>
      <c r="G48" s="29"/>
      <c r="H48" s="15"/>
      <c r="I48" s="30"/>
      <c r="J48" s="31"/>
      <c r="K48" s="16"/>
      <c r="L48" s="15"/>
      <c r="M48" s="15"/>
      <c r="N48" s="15"/>
      <c r="O48" s="15"/>
      <c r="P48" s="15"/>
      <c r="Q48" s="15"/>
      <c r="R48" s="15"/>
      <c r="S48" s="15"/>
      <c r="T48" s="15"/>
      <c r="U48" s="15"/>
      <c r="V48" s="15"/>
      <c r="W48" s="15"/>
      <c r="X48" s="32"/>
      <c r="Y48" s="22"/>
      <c r="Z48" s="23"/>
      <c r="AA48" s="24"/>
    </row>
    <row r="49" spans="2:27" ht="13.5" customHeight="1">
      <c r="B49" s="92" t="s">
        <v>87</v>
      </c>
      <c r="C49" s="93"/>
      <c r="D49" s="93"/>
      <c r="E49" s="93"/>
      <c r="F49" s="93"/>
      <c r="G49" s="93"/>
      <c r="H49" s="93"/>
      <c r="I49" s="93"/>
      <c r="J49" s="93"/>
      <c r="K49" s="93"/>
      <c r="L49" s="93"/>
      <c r="M49" s="93"/>
      <c r="N49" s="93"/>
      <c r="O49" s="93"/>
      <c r="P49" s="93"/>
      <c r="Q49" s="93"/>
      <c r="R49" s="93"/>
      <c r="S49" s="93"/>
      <c r="T49" s="93"/>
      <c r="U49" s="93"/>
      <c r="V49" s="93"/>
      <c r="W49" s="93"/>
      <c r="X49" s="94"/>
      <c r="Y49" s="22"/>
      <c r="Z49" s="23"/>
      <c r="AA49" s="24"/>
    </row>
    <row r="50" spans="2:27" ht="72" customHeight="1">
      <c r="B50" s="95" t="s">
        <v>141</v>
      </c>
      <c r="C50" s="96"/>
      <c r="D50" s="96"/>
      <c r="E50" s="96"/>
      <c r="F50" s="96"/>
      <c r="G50" s="96"/>
      <c r="H50" s="96"/>
      <c r="I50" s="96"/>
      <c r="J50" s="96"/>
      <c r="K50" s="96"/>
      <c r="L50" s="96"/>
      <c r="M50" s="96"/>
      <c r="N50" s="96"/>
      <c r="O50" s="96"/>
      <c r="P50" s="96"/>
      <c r="Q50" s="96"/>
      <c r="R50" s="96"/>
      <c r="S50" s="96"/>
      <c r="T50" s="96"/>
      <c r="U50" s="96"/>
      <c r="V50" s="96"/>
      <c r="W50" s="96"/>
      <c r="X50" s="97"/>
    </row>
    <row r="51" spans="2:27" ht="13.5" customHeight="1">
      <c r="B51" s="18"/>
      <c r="C51" s="9"/>
      <c r="D51" s="9"/>
      <c r="E51" s="9"/>
      <c r="F51" s="9"/>
      <c r="G51" s="98"/>
      <c r="H51" s="98"/>
      <c r="I51" s="98"/>
      <c r="J51" s="98"/>
      <c r="K51" s="98"/>
      <c r="L51" s="98"/>
      <c r="M51" s="9"/>
      <c r="N51" s="9"/>
      <c r="O51" s="9"/>
      <c r="P51" s="9"/>
      <c r="Q51" s="9"/>
      <c r="R51" s="9"/>
      <c r="S51" s="9"/>
      <c r="T51" s="9"/>
      <c r="U51" s="9"/>
      <c r="V51" s="9"/>
      <c r="W51" s="9"/>
      <c r="X51" s="19"/>
    </row>
    <row r="52" spans="2:27" ht="13.5" customHeight="1">
      <c r="B52" s="81" t="s">
        <v>44</v>
      </c>
      <c r="C52" s="82"/>
      <c r="D52" s="82"/>
      <c r="E52" s="82"/>
      <c r="F52" s="82"/>
      <c r="G52" s="82"/>
      <c r="H52" s="82"/>
      <c r="I52" s="11"/>
      <c r="J52" s="25" t="s">
        <v>45</v>
      </c>
      <c r="K52" s="11"/>
      <c r="L52" s="83" t="s">
        <v>135</v>
      </c>
      <c r="M52" s="84"/>
      <c r="N52" s="11"/>
      <c r="O52" s="13" t="s">
        <v>46</v>
      </c>
      <c r="P52" s="11"/>
      <c r="Q52" s="85"/>
      <c r="R52" s="86"/>
      <c r="S52" s="11"/>
      <c r="T52" s="11"/>
      <c r="U52" s="11"/>
      <c r="V52" s="11"/>
      <c r="W52" s="11"/>
      <c r="X52" s="26"/>
    </row>
    <row r="53" spans="2:27" ht="9" customHeight="1">
      <c r="B53" s="27"/>
      <c r="C53" s="11"/>
      <c r="D53" s="11"/>
      <c r="E53" s="11"/>
      <c r="F53" s="11"/>
      <c r="G53" s="11"/>
      <c r="H53" s="11"/>
      <c r="I53" s="87"/>
      <c r="J53" s="87"/>
      <c r="K53" s="87"/>
      <c r="L53" s="87"/>
      <c r="M53" s="87"/>
      <c r="N53" s="87"/>
      <c r="O53" s="87"/>
      <c r="P53" s="87"/>
      <c r="Q53" s="87"/>
      <c r="R53" s="87"/>
      <c r="S53" s="87"/>
      <c r="T53" s="87"/>
      <c r="U53" s="87"/>
      <c r="V53" s="87"/>
      <c r="W53" s="87"/>
      <c r="X53" s="88"/>
    </row>
    <row r="54" spans="2:27" ht="13.5" customHeight="1">
      <c r="B54" s="89" t="s">
        <v>57</v>
      </c>
      <c r="C54" s="90"/>
      <c r="D54" s="90"/>
      <c r="E54" s="90"/>
      <c r="F54" s="90"/>
      <c r="G54" s="90"/>
      <c r="H54" s="90"/>
      <c r="I54" s="90"/>
      <c r="J54" s="90"/>
      <c r="K54" s="90"/>
      <c r="L54" s="90"/>
      <c r="M54" s="90"/>
      <c r="N54" s="90"/>
      <c r="O54" s="90"/>
      <c r="P54" s="90"/>
      <c r="Q54" s="90"/>
      <c r="R54" s="90"/>
      <c r="S54" s="90"/>
      <c r="T54" s="90"/>
      <c r="U54" s="90"/>
      <c r="V54" s="90"/>
      <c r="W54" s="90"/>
      <c r="X54" s="91"/>
    </row>
    <row r="55" spans="2:27" ht="9.75" customHeight="1">
      <c r="B55" s="28"/>
      <c r="C55" s="15"/>
      <c r="D55" s="15"/>
      <c r="E55" s="15"/>
      <c r="F55" s="15"/>
      <c r="G55" s="29"/>
      <c r="H55" s="15"/>
      <c r="I55" s="30"/>
      <c r="J55" s="31"/>
      <c r="K55" s="16"/>
      <c r="L55" s="15"/>
      <c r="M55" s="15"/>
      <c r="N55" s="15"/>
      <c r="O55" s="15"/>
      <c r="P55" s="15"/>
      <c r="Q55" s="15"/>
      <c r="R55" s="15"/>
      <c r="S55" s="15"/>
      <c r="T55" s="15"/>
      <c r="U55" s="15"/>
      <c r="V55" s="15"/>
      <c r="W55" s="15"/>
      <c r="X55" s="32"/>
    </row>
    <row r="56" spans="2:27" ht="13.5" customHeight="1">
      <c r="B56" s="92" t="s">
        <v>88</v>
      </c>
      <c r="C56" s="93"/>
      <c r="D56" s="93"/>
      <c r="E56" s="93"/>
      <c r="F56" s="93"/>
      <c r="G56" s="93"/>
      <c r="H56" s="93"/>
      <c r="I56" s="93"/>
      <c r="J56" s="93"/>
      <c r="K56" s="93"/>
      <c r="L56" s="93"/>
      <c r="M56" s="93"/>
      <c r="N56" s="93"/>
      <c r="O56" s="93"/>
      <c r="P56" s="93"/>
      <c r="Q56" s="93"/>
      <c r="R56" s="93"/>
      <c r="S56" s="93"/>
      <c r="T56" s="93"/>
      <c r="U56" s="93"/>
      <c r="V56" s="93"/>
      <c r="W56" s="93"/>
      <c r="X56" s="94"/>
    </row>
    <row r="57" spans="2:27" ht="126" customHeight="1">
      <c r="B57" s="234" t="s">
        <v>150</v>
      </c>
      <c r="C57" s="235"/>
      <c r="D57" s="235"/>
      <c r="E57" s="235"/>
      <c r="F57" s="235"/>
      <c r="G57" s="235"/>
      <c r="H57" s="235"/>
      <c r="I57" s="235"/>
      <c r="J57" s="235"/>
      <c r="K57" s="235"/>
      <c r="L57" s="235"/>
      <c r="M57" s="235"/>
      <c r="N57" s="235"/>
      <c r="O57" s="235"/>
      <c r="P57" s="235"/>
      <c r="Q57" s="235"/>
      <c r="R57" s="235"/>
      <c r="S57" s="235"/>
      <c r="T57" s="235"/>
      <c r="U57" s="235"/>
      <c r="V57" s="235"/>
      <c r="W57" s="235"/>
      <c r="X57" s="236"/>
    </row>
    <row r="58" spans="2:27" ht="13.5" customHeight="1">
      <c r="B58" s="18"/>
      <c r="C58" s="9"/>
      <c r="D58" s="9"/>
      <c r="E58" s="9"/>
      <c r="F58" s="9"/>
      <c r="G58" s="98"/>
      <c r="H58" s="98"/>
      <c r="I58" s="98"/>
      <c r="J58" s="98"/>
      <c r="K58" s="98"/>
      <c r="L58" s="98"/>
      <c r="M58" s="9"/>
      <c r="N58" s="9"/>
      <c r="O58" s="9"/>
      <c r="P58" s="9"/>
      <c r="Q58" s="9"/>
      <c r="R58" s="9"/>
      <c r="S58" s="9"/>
      <c r="T58" s="9"/>
      <c r="U58" s="9"/>
      <c r="V58" s="9"/>
      <c r="W58" s="9"/>
      <c r="X58" s="19"/>
    </row>
    <row r="59" spans="2:27" ht="13.5" customHeight="1">
      <c r="B59" s="81" t="s">
        <v>44</v>
      </c>
      <c r="C59" s="82"/>
      <c r="D59" s="82"/>
      <c r="E59" s="82"/>
      <c r="F59" s="82"/>
      <c r="G59" s="82"/>
      <c r="H59" s="82"/>
      <c r="I59" s="11"/>
      <c r="J59" s="25" t="s">
        <v>45</v>
      </c>
      <c r="K59" s="11"/>
      <c r="L59" s="83" t="s">
        <v>135</v>
      </c>
      <c r="M59" s="84"/>
      <c r="N59" s="11"/>
      <c r="O59" s="13" t="s">
        <v>46</v>
      </c>
      <c r="P59" s="11"/>
      <c r="Q59" s="85"/>
      <c r="R59" s="86"/>
      <c r="S59" s="11"/>
      <c r="T59" s="11"/>
      <c r="U59" s="11"/>
      <c r="V59" s="11"/>
      <c r="W59" s="11"/>
      <c r="X59" s="26"/>
    </row>
    <row r="60" spans="2:27" ht="7.5" customHeight="1">
      <c r="B60" s="27"/>
      <c r="C60" s="11"/>
      <c r="D60" s="11"/>
      <c r="E60" s="11"/>
      <c r="F60" s="11"/>
      <c r="G60" s="11"/>
      <c r="H60" s="11"/>
      <c r="I60" s="87"/>
      <c r="J60" s="87"/>
      <c r="K60" s="87"/>
      <c r="L60" s="87"/>
      <c r="M60" s="87"/>
      <c r="N60" s="87"/>
      <c r="O60" s="87"/>
      <c r="P60" s="87"/>
      <c r="Q60" s="87"/>
      <c r="R60" s="87"/>
      <c r="S60" s="87"/>
      <c r="T60" s="87"/>
      <c r="U60" s="87"/>
      <c r="V60" s="87"/>
      <c r="W60" s="87"/>
      <c r="X60" s="88"/>
    </row>
    <row r="61" spans="2:27" ht="13.5" customHeight="1">
      <c r="B61" s="89" t="s">
        <v>57</v>
      </c>
      <c r="C61" s="90"/>
      <c r="D61" s="90"/>
      <c r="E61" s="90"/>
      <c r="F61" s="90"/>
      <c r="G61" s="90"/>
      <c r="H61" s="90"/>
      <c r="I61" s="90"/>
      <c r="J61" s="90"/>
      <c r="K61" s="90"/>
      <c r="L61" s="90"/>
      <c r="M61" s="90"/>
      <c r="N61" s="90"/>
      <c r="O61" s="90"/>
      <c r="P61" s="90"/>
      <c r="Q61" s="90"/>
      <c r="R61" s="90"/>
      <c r="S61" s="90"/>
      <c r="T61" s="90"/>
      <c r="U61" s="90"/>
      <c r="V61" s="90"/>
      <c r="W61" s="90"/>
      <c r="X61" s="91"/>
    </row>
    <row r="62" spans="2:27" ht="9.75" customHeight="1">
      <c r="B62" s="28"/>
      <c r="C62" s="15"/>
      <c r="D62" s="15"/>
      <c r="E62" s="15"/>
      <c r="F62" s="15"/>
      <c r="G62" s="29"/>
      <c r="H62" s="15"/>
      <c r="I62" s="30"/>
      <c r="J62" s="31"/>
      <c r="K62" s="16"/>
      <c r="L62" s="15"/>
      <c r="M62" s="15"/>
      <c r="N62" s="15"/>
      <c r="O62" s="15"/>
      <c r="P62" s="15"/>
      <c r="Q62" s="15"/>
      <c r="R62" s="15"/>
      <c r="S62" s="15"/>
      <c r="T62" s="15"/>
      <c r="U62" s="15"/>
      <c r="V62" s="15"/>
      <c r="W62" s="15"/>
      <c r="X62" s="32"/>
    </row>
    <row r="63" spans="2:27" ht="13.5" customHeight="1">
      <c r="B63" s="92" t="s">
        <v>89</v>
      </c>
      <c r="C63" s="93"/>
      <c r="D63" s="93"/>
      <c r="E63" s="93"/>
      <c r="F63" s="93"/>
      <c r="G63" s="93"/>
      <c r="H63" s="93"/>
      <c r="I63" s="93"/>
      <c r="J63" s="93"/>
      <c r="K63" s="93"/>
      <c r="L63" s="93"/>
      <c r="M63" s="93"/>
      <c r="N63" s="93"/>
      <c r="O63" s="93"/>
      <c r="P63" s="93"/>
      <c r="Q63" s="93"/>
      <c r="R63" s="93"/>
      <c r="S63" s="93"/>
      <c r="T63" s="93"/>
      <c r="U63" s="93"/>
      <c r="V63" s="93"/>
      <c r="W63" s="93"/>
      <c r="X63" s="94"/>
    </row>
    <row r="64" spans="2:27" ht="72" customHeight="1">
      <c r="B64" s="95" t="s">
        <v>149</v>
      </c>
      <c r="C64" s="96"/>
      <c r="D64" s="96"/>
      <c r="E64" s="96"/>
      <c r="F64" s="96"/>
      <c r="G64" s="96"/>
      <c r="H64" s="96"/>
      <c r="I64" s="96"/>
      <c r="J64" s="96"/>
      <c r="K64" s="96"/>
      <c r="L64" s="96"/>
      <c r="M64" s="96"/>
      <c r="N64" s="96"/>
      <c r="O64" s="96"/>
      <c r="P64" s="96"/>
      <c r="Q64" s="96"/>
      <c r="R64" s="96"/>
      <c r="S64" s="96"/>
      <c r="T64" s="96"/>
      <c r="U64" s="96"/>
      <c r="V64" s="96"/>
      <c r="W64" s="96"/>
      <c r="X64" s="97"/>
    </row>
    <row r="65" spans="2:24" ht="8.25" customHeight="1">
      <c r="B65" s="18"/>
      <c r="C65" s="9"/>
      <c r="D65" s="9"/>
      <c r="E65" s="9"/>
      <c r="F65" s="9"/>
      <c r="G65" s="98"/>
      <c r="H65" s="98"/>
      <c r="I65" s="98"/>
      <c r="J65" s="98"/>
      <c r="K65" s="98"/>
      <c r="L65" s="98"/>
      <c r="M65" s="9"/>
      <c r="N65" s="9"/>
      <c r="O65" s="9"/>
      <c r="P65" s="9"/>
      <c r="Q65" s="9"/>
      <c r="R65" s="9"/>
      <c r="S65" s="9"/>
      <c r="T65" s="9"/>
      <c r="U65" s="9"/>
      <c r="V65" s="9"/>
      <c r="W65" s="9"/>
      <c r="X65" s="19"/>
    </row>
    <row r="66" spans="2:24" ht="13.5" customHeight="1">
      <c r="B66" s="81" t="s">
        <v>44</v>
      </c>
      <c r="C66" s="82"/>
      <c r="D66" s="82"/>
      <c r="E66" s="82"/>
      <c r="F66" s="82"/>
      <c r="G66" s="82"/>
      <c r="H66" s="82"/>
      <c r="I66" s="11"/>
      <c r="J66" s="25" t="s">
        <v>45</v>
      </c>
      <c r="K66" s="11"/>
      <c r="L66" s="83"/>
      <c r="M66" s="84"/>
      <c r="N66" s="11"/>
      <c r="O66" s="13" t="s">
        <v>46</v>
      </c>
      <c r="P66" s="11"/>
      <c r="Q66" s="85" t="s">
        <v>92</v>
      </c>
      <c r="R66" s="86"/>
      <c r="S66" s="11"/>
      <c r="T66" s="11"/>
      <c r="U66" s="11"/>
      <c r="V66" s="11"/>
      <c r="W66" s="11"/>
      <c r="X66" s="26"/>
    </row>
    <row r="67" spans="2:24" ht="8.25" customHeight="1">
      <c r="B67" s="27"/>
      <c r="C67" s="11"/>
      <c r="D67" s="11"/>
      <c r="E67" s="11"/>
      <c r="F67" s="11"/>
      <c r="G67" s="11"/>
      <c r="H67" s="11"/>
      <c r="I67" s="87"/>
      <c r="J67" s="87"/>
      <c r="K67" s="87"/>
      <c r="L67" s="87"/>
      <c r="M67" s="87"/>
      <c r="N67" s="87"/>
      <c r="O67" s="87"/>
      <c r="P67" s="87"/>
      <c r="Q67" s="87"/>
      <c r="R67" s="87"/>
      <c r="S67" s="87"/>
      <c r="T67" s="87"/>
      <c r="U67" s="87"/>
      <c r="V67" s="87"/>
      <c r="W67" s="87"/>
      <c r="X67" s="88"/>
    </row>
    <row r="68" spans="2:24" ht="39.75" customHeight="1">
      <c r="B68" s="231" t="s">
        <v>159</v>
      </c>
      <c r="C68" s="232"/>
      <c r="D68" s="232"/>
      <c r="E68" s="232"/>
      <c r="F68" s="232"/>
      <c r="G68" s="232"/>
      <c r="H68" s="232"/>
      <c r="I68" s="232"/>
      <c r="J68" s="232"/>
      <c r="K68" s="232"/>
      <c r="L68" s="232"/>
      <c r="M68" s="232"/>
      <c r="N68" s="232"/>
      <c r="O68" s="232"/>
      <c r="P68" s="232"/>
      <c r="Q68" s="232"/>
      <c r="R68" s="232"/>
      <c r="S68" s="232"/>
      <c r="T68" s="232"/>
      <c r="U68" s="232"/>
      <c r="V68" s="232"/>
      <c r="W68" s="232"/>
      <c r="X68" s="233"/>
    </row>
    <row r="69" spans="2:24" ht="5.25" customHeight="1">
      <c r="B69" s="28"/>
      <c r="C69" s="15"/>
      <c r="D69" s="15"/>
      <c r="E69" s="15"/>
      <c r="F69" s="15"/>
      <c r="G69" s="29"/>
      <c r="H69" s="15"/>
      <c r="I69" s="30"/>
      <c r="J69" s="31"/>
      <c r="K69" s="16"/>
      <c r="L69" s="15"/>
      <c r="M69" s="15"/>
      <c r="N69" s="15"/>
      <c r="O69" s="15"/>
      <c r="P69" s="15"/>
      <c r="Q69" s="15"/>
      <c r="R69" s="15"/>
      <c r="S69" s="15"/>
      <c r="T69" s="15"/>
      <c r="U69" s="15"/>
      <c r="V69" s="15"/>
      <c r="W69" s="15"/>
      <c r="X69" s="32"/>
    </row>
  </sheetData>
  <sheetProtection selectLockedCells="1" selectUnlockedCells="1"/>
  <mergeCells count="163">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 ref="B13:F14"/>
    <mergeCell ref="K13:N14"/>
    <mergeCell ref="O13:X13"/>
    <mergeCell ref="O14:R14"/>
    <mergeCell ref="S14:U14"/>
    <mergeCell ref="V14:X14"/>
    <mergeCell ref="C18:D18"/>
    <mergeCell ref="E18:F18"/>
    <mergeCell ref="G18:L18"/>
    <mergeCell ref="M18:R18"/>
    <mergeCell ref="S18:X18"/>
    <mergeCell ref="B19:M19"/>
    <mergeCell ref="N19:X19"/>
    <mergeCell ref="B16:X16"/>
    <mergeCell ref="C17:D17"/>
    <mergeCell ref="E17:F17"/>
    <mergeCell ref="G17:L17"/>
    <mergeCell ref="M17:R17"/>
    <mergeCell ref="S17:X17"/>
    <mergeCell ref="B20:M20"/>
    <mergeCell ref="N20:X20"/>
    <mergeCell ref="B21:X21"/>
    <mergeCell ref="B22:X22"/>
    <mergeCell ref="B23:X23"/>
    <mergeCell ref="B24:C24"/>
    <mergeCell ref="G24:I24"/>
    <mergeCell ref="K24:M24"/>
    <mergeCell ref="O24:P24"/>
    <mergeCell ref="Q24:S24"/>
    <mergeCell ref="T24:U24"/>
    <mergeCell ref="V24:W24"/>
    <mergeCell ref="B25:C25"/>
    <mergeCell ref="G25:I25"/>
    <mergeCell ref="K25:M25"/>
    <mergeCell ref="O25:P25"/>
    <mergeCell ref="Q25:S25"/>
    <mergeCell ref="T25:U25"/>
    <mergeCell ref="V25:W25"/>
    <mergeCell ref="J30:K30"/>
    <mergeCell ref="N30:O30"/>
    <mergeCell ref="P30:R30"/>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H35:I35"/>
    <mergeCell ref="J35:K35"/>
    <mergeCell ref="N35:O35"/>
    <mergeCell ref="P35:R35"/>
    <mergeCell ref="H32:I32"/>
    <mergeCell ref="J32:K32"/>
    <mergeCell ref="N32:O32"/>
    <mergeCell ref="P32:R32"/>
    <mergeCell ref="H33:I33"/>
    <mergeCell ref="J33:K33"/>
    <mergeCell ref="N33:O33"/>
    <mergeCell ref="P33:R3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G44:H44"/>
    <mergeCell ref="I44:J44"/>
    <mergeCell ref="K44:L44"/>
    <mergeCell ref="B45:H45"/>
    <mergeCell ref="L45:M45"/>
    <mergeCell ref="Q45:R45"/>
    <mergeCell ref="H40:I40"/>
    <mergeCell ref="J40:K40"/>
    <mergeCell ref="N40:O40"/>
    <mergeCell ref="P40:R40"/>
    <mergeCell ref="B42:X42"/>
    <mergeCell ref="B43:X43"/>
    <mergeCell ref="Q52:R52"/>
    <mergeCell ref="I53:X53"/>
    <mergeCell ref="B54:X54"/>
    <mergeCell ref="B56:X56"/>
    <mergeCell ref="I46:X46"/>
    <mergeCell ref="B47:X47"/>
    <mergeCell ref="B49:X49"/>
    <mergeCell ref="B50:X50"/>
    <mergeCell ref="G51:H51"/>
    <mergeCell ref="I51:J51"/>
    <mergeCell ref="K51:L51"/>
    <mergeCell ref="B66:H66"/>
    <mergeCell ref="L66:M66"/>
    <mergeCell ref="Q66:R66"/>
    <mergeCell ref="I67:X67"/>
    <mergeCell ref="B68:X68"/>
    <mergeCell ref="G13:I14"/>
    <mergeCell ref="J13:J14"/>
    <mergeCell ref="G15:I15"/>
    <mergeCell ref="I60:X60"/>
    <mergeCell ref="B61:X61"/>
    <mergeCell ref="B63:X63"/>
    <mergeCell ref="B64:X64"/>
    <mergeCell ref="G65:H65"/>
    <mergeCell ref="I65:J65"/>
    <mergeCell ref="K65:L65"/>
    <mergeCell ref="B57:X57"/>
    <mergeCell ref="G58:H58"/>
    <mergeCell ref="I58:J58"/>
    <mergeCell ref="K58:L58"/>
    <mergeCell ref="B59:H59"/>
    <mergeCell ref="L59:M59"/>
    <mergeCell ref="Q59:R59"/>
    <mergeCell ref="B52:H52"/>
    <mergeCell ref="L52:M52"/>
  </mergeCells>
  <printOptions horizontalCentered="1"/>
  <pageMargins left="0.78740157480314965" right="0.78740157480314965" top="1.4960629921259843" bottom="0.78740157480314965" header="0.31496062992125984" footer="0.31496062992125984"/>
  <pageSetup paperSize="256" scale="56"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5" tint="0.39997558519241921"/>
    <pageSetUpPr fitToPage="1"/>
  </sheetPr>
  <dimension ref="B1:AC69"/>
  <sheetViews>
    <sheetView topLeftCell="B58" zoomScale="108" zoomScaleNormal="100" workbookViewId="0">
      <selection activeCell="H72" sqref="H72"/>
    </sheetView>
  </sheetViews>
  <sheetFormatPr baseColWidth="10" defaultColWidth="4.625" defaultRowHeight="13.5" customHeight="1"/>
  <cols>
    <col min="1" max="1" width="4.625" style="2"/>
    <col min="2" max="2" width="15.5" style="2" customWidth="1"/>
    <col min="3" max="4" width="9.625" style="2" customWidth="1"/>
    <col min="5" max="5" width="11" style="2" customWidth="1"/>
    <col min="6" max="6" width="6.625" style="2" customWidth="1"/>
    <col min="7" max="7" width="2.75" style="2" customWidth="1"/>
    <col min="8" max="8" width="1.75" style="2" customWidth="1"/>
    <col min="9" max="9" width="3.75" style="2" customWidth="1"/>
    <col min="10" max="10" width="7.625" style="2" customWidth="1"/>
    <col min="11" max="11" width="1.625" style="2" customWidth="1"/>
    <col min="12" max="12" width="2.125" style="2" customWidth="1"/>
    <col min="13" max="13" width="2.375" style="2" customWidth="1"/>
    <col min="14" max="14" width="6.125" style="2" customWidth="1"/>
    <col min="15" max="15" width="4.125" style="2" customWidth="1"/>
    <col min="16" max="16" width="1.875" style="2" customWidth="1"/>
    <col min="17" max="17" width="1.5" style="2" customWidth="1"/>
    <col min="18" max="18" width="3.25" style="2" customWidth="1"/>
    <col min="19" max="19" width="3.75" style="2" customWidth="1"/>
    <col min="20" max="20" width="3.125" style="2" customWidth="1"/>
    <col min="21" max="21" width="4.25" style="2" customWidth="1"/>
    <col min="22" max="22" width="3.75" style="2" customWidth="1"/>
    <col min="23" max="23" width="3.5" style="2" customWidth="1"/>
    <col min="24" max="24" width="7.625" style="2" customWidth="1"/>
    <col min="25" max="25" width="16.375" style="2" customWidth="1"/>
    <col min="26" max="26" width="10.625" style="2" customWidth="1"/>
    <col min="27" max="27" width="26.875" style="2" customWidth="1"/>
    <col min="28" max="28" width="14.625" style="3" customWidth="1"/>
    <col min="29" max="29" width="4.625" style="3"/>
    <col min="30" max="16384" width="4.625" style="2"/>
  </cols>
  <sheetData>
    <row r="1" spans="2:29" ht="13.5" hidden="1" customHeight="1">
      <c r="B1" s="160"/>
      <c r="C1" s="174" t="s">
        <v>74</v>
      </c>
      <c r="D1" s="174"/>
      <c r="E1" s="174"/>
      <c r="F1" s="174"/>
      <c r="G1" s="174"/>
      <c r="H1" s="174"/>
      <c r="I1" s="174"/>
      <c r="J1" s="174"/>
      <c r="K1" s="174"/>
      <c r="L1" s="174"/>
      <c r="M1" s="174"/>
      <c r="N1" s="174"/>
      <c r="O1" s="174"/>
      <c r="P1" s="174"/>
      <c r="Q1" s="174"/>
      <c r="R1" s="174"/>
      <c r="S1" s="160"/>
      <c r="T1" s="160"/>
      <c r="U1" s="160"/>
      <c r="V1" s="160"/>
      <c r="W1" s="160"/>
      <c r="X1" s="160"/>
    </row>
    <row r="2" spans="2:29" ht="13.5" hidden="1" customHeight="1">
      <c r="B2" s="160"/>
      <c r="C2" s="175" t="s">
        <v>75</v>
      </c>
      <c r="D2" s="162"/>
      <c r="E2" s="162"/>
      <c r="F2" s="162"/>
      <c r="G2" s="162"/>
      <c r="H2" s="162"/>
      <c r="I2" s="162"/>
      <c r="J2" s="162"/>
      <c r="K2" s="162"/>
      <c r="L2" s="162"/>
      <c r="M2" s="162"/>
      <c r="N2" s="162"/>
      <c r="O2" s="162"/>
      <c r="P2" s="162"/>
      <c r="Q2" s="162"/>
      <c r="R2" s="163"/>
      <c r="S2" s="160"/>
      <c r="T2" s="160"/>
      <c r="U2" s="160"/>
      <c r="V2" s="160"/>
      <c r="W2" s="160"/>
      <c r="X2" s="160"/>
    </row>
    <row r="3" spans="2:29" ht="13.5" hidden="1" customHeight="1">
      <c r="B3" s="160"/>
      <c r="C3" s="176"/>
      <c r="D3" s="165"/>
      <c r="E3" s="165"/>
      <c r="F3" s="165"/>
      <c r="G3" s="165"/>
      <c r="H3" s="165"/>
      <c r="I3" s="165"/>
      <c r="J3" s="165"/>
      <c r="K3" s="165"/>
      <c r="L3" s="165"/>
      <c r="M3" s="165"/>
      <c r="N3" s="165"/>
      <c r="O3" s="165"/>
      <c r="P3" s="165"/>
      <c r="Q3" s="165"/>
      <c r="R3" s="166"/>
      <c r="S3" s="160"/>
      <c r="T3" s="160"/>
      <c r="U3" s="160"/>
      <c r="V3" s="160"/>
      <c r="W3" s="160"/>
      <c r="X3" s="160"/>
    </row>
    <row r="4" spans="2:29" ht="13.5" hidden="1" customHeight="1">
      <c r="B4" s="160"/>
      <c r="C4" s="177"/>
      <c r="D4" s="168"/>
      <c r="E4" s="168"/>
      <c r="F4" s="168"/>
      <c r="G4" s="168"/>
      <c r="H4" s="168"/>
      <c r="I4" s="168"/>
      <c r="J4" s="168"/>
      <c r="K4" s="168"/>
      <c r="L4" s="168"/>
      <c r="M4" s="168"/>
      <c r="N4" s="168"/>
      <c r="O4" s="168"/>
      <c r="P4" s="168"/>
      <c r="Q4" s="168"/>
      <c r="R4" s="169"/>
      <c r="S4" s="160"/>
      <c r="T4" s="160"/>
      <c r="U4" s="160"/>
      <c r="V4" s="160"/>
      <c r="W4" s="160"/>
      <c r="X4" s="160"/>
    </row>
    <row r="5" spans="2:29" ht="14.25" hidden="1" customHeight="1">
      <c r="B5" s="56" t="s">
        <v>0</v>
      </c>
      <c r="C5" s="216" t="s">
        <v>1</v>
      </c>
      <c r="D5" s="216"/>
      <c r="E5" s="217" t="s">
        <v>2</v>
      </c>
      <c r="F5" s="217"/>
      <c r="G5" s="217"/>
      <c r="H5" s="184">
        <v>5</v>
      </c>
      <c r="I5" s="184"/>
      <c r="J5" s="184"/>
      <c r="K5" s="217" t="s">
        <v>3</v>
      </c>
      <c r="L5" s="217"/>
      <c r="M5" s="217"/>
      <c r="N5" s="217"/>
      <c r="O5" s="216">
        <v>2015</v>
      </c>
      <c r="P5" s="216"/>
      <c r="Q5" s="216"/>
      <c r="R5" s="216"/>
      <c r="S5" s="218" t="s">
        <v>4</v>
      </c>
      <c r="T5" s="219"/>
      <c r="U5" s="219"/>
      <c r="V5" s="220"/>
      <c r="W5" s="214" t="s">
        <v>5</v>
      </c>
      <c r="X5" s="215"/>
    </row>
    <row r="6" spans="2:29" ht="13.5" customHeight="1">
      <c r="B6" s="160"/>
      <c r="C6" s="161" t="s">
        <v>95</v>
      </c>
      <c r="D6" s="162"/>
      <c r="E6" s="162"/>
      <c r="F6" s="162"/>
      <c r="G6" s="162"/>
      <c r="H6" s="162"/>
      <c r="I6" s="162"/>
      <c r="J6" s="162"/>
      <c r="K6" s="162"/>
      <c r="L6" s="162"/>
      <c r="M6" s="162"/>
      <c r="N6" s="162"/>
      <c r="O6" s="162"/>
      <c r="P6" s="162"/>
      <c r="Q6" s="162"/>
      <c r="R6" s="163"/>
      <c r="S6" s="170" t="s">
        <v>98</v>
      </c>
      <c r="T6" s="170"/>
      <c r="U6" s="170"/>
      <c r="V6" s="170"/>
      <c r="W6" s="170"/>
      <c r="X6" s="170"/>
      <c r="AB6" s="2"/>
      <c r="AC6" s="2"/>
    </row>
    <row r="7" spans="2:29" ht="13.5" customHeight="1">
      <c r="B7" s="160"/>
      <c r="C7" s="164"/>
      <c r="D7" s="165"/>
      <c r="E7" s="165"/>
      <c r="F7" s="165"/>
      <c r="G7" s="165"/>
      <c r="H7" s="165"/>
      <c r="I7" s="165"/>
      <c r="J7" s="165"/>
      <c r="K7" s="165"/>
      <c r="L7" s="165"/>
      <c r="M7" s="165"/>
      <c r="N7" s="165"/>
      <c r="O7" s="165"/>
      <c r="P7" s="165"/>
      <c r="Q7" s="165"/>
      <c r="R7" s="166"/>
      <c r="S7" s="170"/>
      <c r="T7" s="170"/>
      <c r="U7" s="170"/>
      <c r="V7" s="170"/>
      <c r="W7" s="170"/>
      <c r="X7" s="170"/>
      <c r="AB7" s="2"/>
      <c r="AC7" s="2"/>
    </row>
    <row r="8" spans="2:29" ht="13.5" customHeight="1">
      <c r="B8" s="160"/>
      <c r="C8" s="167"/>
      <c r="D8" s="168"/>
      <c r="E8" s="168"/>
      <c r="F8" s="168"/>
      <c r="G8" s="168"/>
      <c r="H8" s="168"/>
      <c r="I8" s="168"/>
      <c r="J8" s="168"/>
      <c r="K8" s="168"/>
      <c r="L8" s="168"/>
      <c r="M8" s="168"/>
      <c r="N8" s="168"/>
      <c r="O8" s="168"/>
      <c r="P8" s="168"/>
      <c r="Q8" s="168"/>
      <c r="R8" s="169"/>
      <c r="S8" s="170"/>
      <c r="T8" s="170"/>
      <c r="U8" s="170"/>
      <c r="V8" s="170"/>
      <c r="W8" s="170"/>
      <c r="X8" s="170"/>
      <c r="AB8" s="2"/>
      <c r="AC8" s="2"/>
    </row>
    <row r="9" spans="2:29" ht="9" customHeight="1">
      <c r="B9" s="170"/>
      <c r="C9" s="170"/>
      <c r="D9" s="170"/>
      <c r="E9" s="170"/>
      <c r="F9" s="170"/>
      <c r="G9" s="170"/>
      <c r="H9" s="170"/>
      <c r="I9" s="170"/>
      <c r="J9" s="170"/>
      <c r="K9" s="170"/>
      <c r="L9" s="170"/>
      <c r="M9" s="170"/>
      <c r="N9" s="170"/>
      <c r="O9" s="170"/>
      <c r="P9" s="170"/>
      <c r="Q9" s="170"/>
      <c r="R9" s="170"/>
      <c r="S9" s="170"/>
      <c r="T9" s="170"/>
      <c r="U9" s="170"/>
      <c r="V9" s="170"/>
      <c r="W9" s="170"/>
      <c r="X9" s="170"/>
    </row>
    <row r="10" spans="2:29" ht="19.350000000000001" customHeight="1">
      <c r="B10" s="171" t="s">
        <v>49</v>
      </c>
      <c r="C10" s="172"/>
      <c r="D10" s="172"/>
      <c r="E10" s="172"/>
      <c r="F10" s="172"/>
      <c r="G10" s="172"/>
      <c r="H10" s="172"/>
      <c r="I10" s="172"/>
      <c r="J10" s="172"/>
      <c r="K10" s="172"/>
      <c r="L10" s="172"/>
      <c r="M10" s="172"/>
      <c r="N10" s="172"/>
      <c r="O10" s="172"/>
      <c r="P10" s="172"/>
      <c r="Q10" s="172"/>
      <c r="R10" s="172"/>
      <c r="S10" s="172"/>
      <c r="T10" s="172"/>
      <c r="U10" s="172"/>
      <c r="V10" s="172"/>
      <c r="W10" s="172"/>
      <c r="X10" s="173"/>
    </row>
    <row r="11" spans="2:29" ht="15" customHeight="1">
      <c r="B11" s="170" t="s">
        <v>6</v>
      </c>
      <c r="C11" s="170"/>
      <c r="D11" s="170"/>
      <c r="E11" s="170"/>
      <c r="F11" s="170"/>
      <c r="G11" s="170"/>
      <c r="H11" s="170"/>
      <c r="I11" s="170"/>
      <c r="J11" s="170"/>
      <c r="K11" s="170"/>
      <c r="L11" s="170"/>
      <c r="M11" s="170"/>
      <c r="N11" s="170"/>
      <c r="O11" s="170"/>
      <c r="P11" s="170"/>
      <c r="Q11" s="170"/>
      <c r="R11" s="170"/>
      <c r="S11" s="170"/>
      <c r="T11" s="170"/>
      <c r="U11" s="170"/>
      <c r="V11" s="170"/>
      <c r="W11" s="170"/>
      <c r="X11" s="170"/>
    </row>
    <row r="12" spans="2:29" ht="23.25" customHeight="1">
      <c r="B12" s="206" t="s">
        <v>128</v>
      </c>
      <c r="C12" s="206"/>
      <c r="D12" s="206"/>
      <c r="E12" s="206"/>
      <c r="F12" s="206"/>
      <c r="G12" s="206"/>
      <c r="H12" s="206"/>
      <c r="I12" s="206"/>
      <c r="J12" s="206"/>
      <c r="K12" s="206"/>
      <c r="L12" s="206"/>
      <c r="M12" s="206"/>
      <c r="N12" s="206"/>
      <c r="O12" s="206"/>
      <c r="P12" s="206"/>
      <c r="Q12" s="206"/>
      <c r="R12" s="206"/>
      <c r="S12" s="206"/>
      <c r="T12" s="206"/>
      <c r="U12" s="206"/>
      <c r="V12" s="206"/>
      <c r="W12" s="206"/>
      <c r="X12" s="206"/>
    </row>
    <row r="13" spans="2:29" ht="12" customHeight="1">
      <c r="B13" s="207" t="s">
        <v>56</v>
      </c>
      <c r="C13" s="208"/>
      <c r="D13" s="208"/>
      <c r="E13" s="208"/>
      <c r="F13" s="209"/>
      <c r="G13" s="178" t="s">
        <v>48</v>
      </c>
      <c r="H13" s="178"/>
      <c r="I13" s="178"/>
      <c r="J13" s="178" t="s">
        <v>97</v>
      </c>
      <c r="K13" s="207" t="s">
        <v>7</v>
      </c>
      <c r="L13" s="208"/>
      <c r="M13" s="208"/>
      <c r="N13" s="209"/>
      <c r="O13" s="194" t="s">
        <v>8</v>
      </c>
      <c r="P13" s="213"/>
      <c r="Q13" s="213"/>
      <c r="R13" s="213"/>
      <c r="S13" s="213"/>
      <c r="T13" s="213"/>
      <c r="U13" s="213"/>
      <c r="V13" s="213"/>
      <c r="W13" s="213"/>
      <c r="X13" s="195"/>
      <c r="Y13" s="4"/>
      <c r="Z13" s="4"/>
      <c r="AA13" s="4"/>
    </row>
    <row r="14" spans="2:29" ht="32.1" customHeight="1">
      <c r="B14" s="210"/>
      <c r="C14" s="211"/>
      <c r="D14" s="211"/>
      <c r="E14" s="211"/>
      <c r="F14" s="212"/>
      <c r="G14" s="178"/>
      <c r="H14" s="178"/>
      <c r="I14" s="178"/>
      <c r="J14" s="178"/>
      <c r="K14" s="210"/>
      <c r="L14" s="211"/>
      <c r="M14" s="211"/>
      <c r="N14" s="212"/>
      <c r="O14" s="156" t="s">
        <v>55</v>
      </c>
      <c r="P14" s="157"/>
      <c r="Q14" s="157"/>
      <c r="R14" s="158"/>
      <c r="S14" s="196" t="s">
        <v>54</v>
      </c>
      <c r="T14" s="197"/>
      <c r="U14" s="198"/>
      <c r="V14" s="196" t="s">
        <v>53</v>
      </c>
      <c r="W14" s="197"/>
      <c r="X14" s="198"/>
      <c r="Y14" s="4"/>
      <c r="Z14" s="4"/>
      <c r="AA14" s="4"/>
    </row>
    <row r="15" spans="2:29" ht="74.25" customHeight="1">
      <c r="B15" s="193" t="s">
        <v>115</v>
      </c>
      <c r="C15" s="193"/>
      <c r="D15" s="193"/>
      <c r="E15" s="193"/>
      <c r="F15" s="193"/>
      <c r="G15" s="179" t="s">
        <v>96</v>
      </c>
      <c r="H15" s="179"/>
      <c r="I15" s="179"/>
      <c r="J15" s="59" t="s">
        <v>116</v>
      </c>
      <c r="K15" s="199">
        <v>41</v>
      </c>
      <c r="L15" s="199"/>
      <c r="M15" s="199"/>
      <c r="N15" s="199"/>
      <c r="O15" s="200">
        <v>1</v>
      </c>
      <c r="P15" s="201"/>
      <c r="Q15" s="201"/>
      <c r="R15" s="202"/>
      <c r="S15" s="203" t="s">
        <v>102</v>
      </c>
      <c r="T15" s="204"/>
      <c r="U15" s="205"/>
      <c r="V15" s="184">
        <v>2022</v>
      </c>
      <c r="W15" s="184"/>
      <c r="X15" s="184"/>
    </row>
    <row r="16" spans="2:29" ht="18" customHeight="1">
      <c r="B16" s="171" t="s">
        <v>9</v>
      </c>
      <c r="C16" s="172"/>
      <c r="D16" s="172"/>
      <c r="E16" s="172"/>
      <c r="F16" s="172"/>
      <c r="G16" s="172"/>
      <c r="H16" s="172"/>
      <c r="I16" s="172"/>
      <c r="J16" s="172"/>
      <c r="K16" s="172"/>
      <c r="L16" s="172"/>
      <c r="M16" s="172"/>
      <c r="N16" s="172"/>
      <c r="O16" s="172"/>
      <c r="P16" s="172"/>
      <c r="Q16" s="172"/>
      <c r="R16" s="172"/>
      <c r="S16" s="172"/>
      <c r="T16" s="172"/>
      <c r="U16" s="172"/>
      <c r="V16" s="172"/>
      <c r="W16" s="172"/>
      <c r="X16" s="173"/>
      <c r="Z16" s="2" t="s">
        <v>51</v>
      </c>
    </row>
    <row r="17" spans="2:27" ht="22.5" customHeight="1">
      <c r="B17" s="57" t="s">
        <v>52</v>
      </c>
      <c r="C17" s="194" t="s">
        <v>10</v>
      </c>
      <c r="D17" s="195"/>
      <c r="E17" s="138" t="s">
        <v>122</v>
      </c>
      <c r="F17" s="138"/>
      <c r="G17" s="178" t="s">
        <v>11</v>
      </c>
      <c r="H17" s="178"/>
      <c r="I17" s="178"/>
      <c r="J17" s="178"/>
      <c r="K17" s="178"/>
      <c r="L17" s="178"/>
      <c r="M17" s="178" t="s">
        <v>12</v>
      </c>
      <c r="N17" s="178"/>
      <c r="O17" s="178"/>
      <c r="P17" s="178"/>
      <c r="Q17" s="178"/>
      <c r="R17" s="178"/>
      <c r="S17" s="196" t="s">
        <v>50</v>
      </c>
      <c r="T17" s="197"/>
      <c r="U17" s="197"/>
      <c r="V17" s="197"/>
      <c r="W17" s="197"/>
      <c r="X17" s="198"/>
    </row>
    <row r="18" spans="2:27" ht="42.75" customHeight="1">
      <c r="B18" s="58" t="s">
        <v>90</v>
      </c>
      <c r="C18" s="85" t="s">
        <v>103</v>
      </c>
      <c r="D18" s="86"/>
      <c r="E18" s="179">
        <v>0.25</v>
      </c>
      <c r="F18" s="179"/>
      <c r="G18" s="193" t="s">
        <v>104</v>
      </c>
      <c r="H18" s="193"/>
      <c r="I18" s="193"/>
      <c r="J18" s="193"/>
      <c r="K18" s="193"/>
      <c r="L18" s="193"/>
      <c r="M18" s="193" t="s">
        <v>104</v>
      </c>
      <c r="N18" s="193"/>
      <c r="O18" s="193"/>
      <c r="P18" s="193"/>
      <c r="Q18" s="193"/>
      <c r="R18" s="193"/>
      <c r="S18" s="190" t="s">
        <v>132</v>
      </c>
      <c r="T18" s="191"/>
      <c r="U18" s="191"/>
      <c r="V18" s="191"/>
      <c r="W18" s="191"/>
      <c r="X18" s="192"/>
    </row>
    <row r="19" spans="2:27" ht="25.35" customHeight="1">
      <c r="B19" s="170" t="s">
        <v>13</v>
      </c>
      <c r="C19" s="170"/>
      <c r="D19" s="170"/>
      <c r="E19" s="170"/>
      <c r="F19" s="170"/>
      <c r="G19" s="170"/>
      <c r="H19" s="170"/>
      <c r="I19" s="170"/>
      <c r="J19" s="170"/>
      <c r="K19" s="170"/>
      <c r="L19" s="170"/>
      <c r="M19" s="170"/>
      <c r="N19" s="170" t="s">
        <v>14</v>
      </c>
      <c r="O19" s="170"/>
      <c r="P19" s="170"/>
      <c r="Q19" s="170"/>
      <c r="R19" s="170"/>
      <c r="S19" s="170"/>
      <c r="T19" s="170"/>
      <c r="U19" s="170"/>
      <c r="V19" s="170"/>
      <c r="W19" s="170"/>
      <c r="X19" s="170"/>
    </row>
    <row r="20" spans="2:27" ht="45" customHeight="1">
      <c r="B20" s="184" t="s">
        <v>118</v>
      </c>
      <c r="C20" s="184"/>
      <c r="D20" s="184"/>
      <c r="E20" s="184"/>
      <c r="F20" s="184"/>
      <c r="G20" s="184"/>
      <c r="H20" s="184"/>
      <c r="I20" s="184"/>
      <c r="J20" s="184"/>
      <c r="K20" s="184"/>
      <c r="L20" s="184"/>
      <c r="M20" s="184"/>
      <c r="N20" s="193" t="s">
        <v>117</v>
      </c>
      <c r="O20" s="193"/>
      <c r="P20" s="193"/>
      <c r="Q20" s="193"/>
      <c r="R20" s="193"/>
      <c r="S20" s="193"/>
      <c r="T20" s="193"/>
      <c r="U20" s="193"/>
      <c r="V20" s="193"/>
      <c r="W20" s="193"/>
      <c r="X20" s="193"/>
    </row>
    <row r="21" spans="2:27" ht="25.35" customHeight="1">
      <c r="B21" s="187" t="s">
        <v>85</v>
      </c>
      <c r="C21" s="188"/>
      <c r="D21" s="188"/>
      <c r="E21" s="188"/>
      <c r="F21" s="188"/>
      <c r="G21" s="188"/>
      <c r="H21" s="188"/>
      <c r="I21" s="188"/>
      <c r="J21" s="188"/>
      <c r="K21" s="188"/>
      <c r="L21" s="188"/>
      <c r="M21" s="188"/>
      <c r="N21" s="188"/>
      <c r="O21" s="188"/>
      <c r="P21" s="188"/>
      <c r="Q21" s="188"/>
      <c r="R21" s="188"/>
      <c r="S21" s="188"/>
      <c r="T21" s="188"/>
      <c r="U21" s="188"/>
      <c r="V21" s="188"/>
      <c r="W21" s="188"/>
      <c r="X21" s="189"/>
    </row>
    <row r="22" spans="2:27" ht="30.75" customHeight="1">
      <c r="B22" s="190" t="s">
        <v>133</v>
      </c>
      <c r="C22" s="191"/>
      <c r="D22" s="191"/>
      <c r="E22" s="191"/>
      <c r="F22" s="191"/>
      <c r="G22" s="191"/>
      <c r="H22" s="191"/>
      <c r="I22" s="191"/>
      <c r="J22" s="191"/>
      <c r="K22" s="191"/>
      <c r="L22" s="191"/>
      <c r="M22" s="191"/>
      <c r="N22" s="191"/>
      <c r="O22" s="191"/>
      <c r="P22" s="191"/>
      <c r="Q22" s="191"/>
      <c r="R22" s="191"/>
      <c r="S22" s="191"/>
      <c r="T22" s="191"/>
      <c r="U22" s="191"/>
      <c r="V22" s="191"/>
      <c r="W22" s="191"/>
      <c r="X22" s="192"/>
      <c r="AA22" s="5"/>
    </row>
    <row r="23" spans="2:27" ht="18.95" customHeight="1">
      <c r="B23" s="171" t="s">
        <v>15</v>
      </c>
      <c r="C23" s="172"/>
      <c r="D23" s="172"/>
      <c r="E23" s="172"/>
      <c r="F23" s="172"/>
      <c r="G23" s="172"/>
      <c r="H23" s="172"/>
      <c r="I23" s="172"/>
      <c r="J23" s="172"/>
      <c r="K23" s="172"/>
      <c r="L23" s="172"/>
      <c r="M23" s="172"/>
      <c r="N23" s="172"/>
      <c r="O23" s="172"/>
      <c r="P23" s="172"/>
      <c r="Q23" s="172"/>
      <c r="R23" s="172"/>
      <c r="S23" s="172"/>
      <c r="T23" s="172"/>
      <c r="U23" s="172"/>
      <c r="V23" s="172"/>
      <c r="W23" s="172"/>
      <c r="X23" s="173"/>
    </row>
    <row r="24" spans="2:27" ht="18.95" customHeight="1">
      <c r="B24" s="185" t="s">
        <v>16</v>
      </c>
      <c r="C24" s="185"/>
      <c r="D24" s="6" t="s">
        <v>17</v>
      </c>
      <c r="E24" s="6" t="s">
        <v>18</v>
      </c>
      <c r="F24" s="60" t="s">
        <v>19</v>
      </c>
      <c r="G24" s="170" t="s">
        <v>20</v>
      </c>
      <c r="H24" s="170"/>
      <c r="I24" s="170"/>
      <c r="J24" s="6" t="s">
        <v>21</v>
      </c>
      <c r="K24" s="131" t="s">
        <v>22</v>
      </c>
      <c r="L24" s="131"/>
      <c r="M24" s="131"/>
      <c r="N24" s="7" t="s">
        <v>23</v>
      </c>
      <c r="O24" s="170" t="s">
        <v>24</v>
      </c>
      <c r="P24" s="170"/>
      <c r="Q24" s="131" t="s">
        <v>25</v>
      </c>
      <c r="R24" s="131"/>
      <c r="S24" s="131"/>
      <c r="T24" s="178" t="s">
        <v>26</v>
      </c>
      <c r="U24" s="178"/>
      <c r="V24" s="178" t="s">
        <v>27</v>
      </c>
      <c r="W24" s="178"/>
      <c r="X24" s="61" t="s">
        <v>28</v>
      </c>
    </row>
    <row r="25" spans="2:27" ht="18.95" customHeight="1">
      <c r="B25" s="185" t="s">
        <v>29</v>
      </c>
      <c r="C25" s="185"/>
      <c r="D25" s="55">
        <v>0</v>
      </c>
      <c r="E25" s="55">
        <v>0</v>
      </c>
      <c r="F25" s="62">
        <v>43</v>
      </c>
      <c r="G25" s="184">
        <v>0</v>
      </c>
      <c r="H25" s="184"/>
      <c r="I25" s="184"/>
      <c r="J25" s="55">
        <v>0</v>
      </c>
      <c r="K25" s="186">
        <v>43</v>
      </c>
      <c r="L25" s="186"/>
      <c r="M25" s="186"/>
      <c r="N25" s="55">
        <v>0</v>
      </c>
      <c r="O25" s="184">
        <v>0</v>
      </c>
      <c r="P25" s="184"/>
      <c r="Q25" s="186">
        <v>43</v>
      </c>
      <c r="R25" s="186"/>
      <c r="S25" s="186"/>
      <c r="T25" s="184">
        <v>0</v>
      </c>
      <c r="U25" s="184"/>
      <c r="V25" s="184">
        <v>0</v>
      </c>
      <c r="W25" s="184"/>
      <c r="X25" s="62">
        <v>50</v>
      </c>
      <c r="Z25" s="8"/>
      <c r="AA25" s="8"/>
    </row>
    <row r="26" spans="2:27" ht="18.95" customHeight="1">
      <c r="B26" s="185" t="s">
        <v>30</v>
      </c>
      <c r="C26" s="185"/>
      <c r="D26" s="55">
        <v>0</v>
      </c>
      <c r="E26" s="55">
        <v>0</v>
      </c>
      <c r="F26" s="62">
        <v>50</v>
      </c>
      <c r="G26" s="184">
        <v>0</v>
      </c>
      <c r="H26" s="184"/>
      <c r="I26" s="184"/>
      <c r="J26" s="55">
        <v>0</v>
      </c>
      <c r="K26" s="186">
        <v>50</v>
      </c>
      <c r="L26" s="186"/>
      <c r="M26" s="186"/>
      <c r="N26" s="55">
        <v>0</v>
      </c>
      <c r="O26" s="184">
        <v>0</v>
      </c>
      <c r="P26" s="184"/>
      <c r="Q26" s="186">
        <v>50</v>
      </c>
      <c r="R26" s="186"/>
      <c r="S26" s="186"/>
      <c r="T26" s="184">
        <v>0</v>
      </c>
      <c r="U26" s="184"/>
      <c r="V26" s="184">
        <v>0</v>
      </c>
      <c r="W26" s="184"/>
      <c r="X26" s="62">
        <v>50</v>
      </c>
      <c r="Y26" s="5"/>
    </row>
    <row r="27" spans="2:27" ht="19.7" customHeight="1">
      <c r="B27" s="171" t="s">
        <v>47</v>
      </c>
      <c r="C27" s="172"/>
      <c r="D27" s="172"/>
      <c r="E27" s="172"/>
      <c r="F27" s="172"/>
      <c r="G27" s="172"/>
      <c r="H27" s="172"/>
      <c r="I27" s="172"/>
      <c r="J27" s="172"/>
      <c r="K27" s="172"/>
      <c r="L27" s="172"/>
      <c r="M27" s="172"/>
      <c r="N27" s="172"/>
      <c r="O27" s="172"/>
      <c r="P27" s="172"/>
      <c r="Q27" s="172"/>
      <c r="R27" s="172"/>
      <c r="S27" s="172"/>
      <c r="T27" s="172"/>
      <c r="U27" s="172"/>
      <c r="V27" s="172"/>
      <c r="W27" s="172"/>
      <c r="X27" s="173"/>
    </row>
    <row r="28" spans="2:27" ht="25.5">
      <c r="B28" s="6" t="s">
        <v>31</v>
      </c>
      <c r="C28" s="7" t="s">
        <v>93</v>
      </c>
      <c r="D28" s="53" t="str">
        <f>+E17</f>
        <v>META PERIODO</v>
      </c>
      <c r="E28" s="53" t="str">
        <f>+O14</f>
        <v>META</v>
      </c>
      <c r="F28" s="9"/>
      <c r="G28" s="9"/>
      <c r="H28" s="98"/>
      <c r="I28" s="98"/>
      <c r="J28" s="98"/>
      <c r="K28" s="98"/>
      <c r="L28" s="98"/>
      <c r="M28" s="98"/>
      <c r="N28" s="98"/>
      <c r="O28" s="98"/>
      <c r="P28" s="98"/>
      <c r="Q28" s="98"/>
      <c r="R28" s="98"/>
      <c r="S28" s="112"/>
      <c r="T28" s="112"/>
      <c r="U28" s="112"/>
      <c r="V28" s="112"/>
      <c r="W28" s="112"/>
      <c r="X28" s="113"/>
    </row>
    <row r="29" spans="2:27" ht="17.850000000000001" customHeight="1">
      <c r="B29" s="55" t="s">
        <v>32</v>
      </c>
      <c r="C29" s="10">
        <f>IF(ISERROR($D$25/$D$26),0,$D$25/$D$26)</f>
        <v>0</v>
      </c>
      <c r="D29" s="10">
        <f t="shared" ref="D29:D39" si="0">$E$18</f>
        <v>0.25</v>
      </c>
      <c r="E29" s="10">
        <f>$O$15</f>
        <v>1</v>
      </c>
      <c r="F29" s="11"/>
      <c r="G29" s="11"/>
      <c r="H29" s="111"/>
      <c r="I29" s="111"/>
      <c r="J29" s="110"/>
      <c r="K29" s="110"/>
      <c r="L29" s="12"/>
      <c r="M29" s="13"/>
      <c r="N29" s="111"/>
      <c r="O29" s="111"/>
      <c r="P29" s="111"/>
      <c r="Q29" s="111"/>
      <c r="R29" s="111"/>
      <c r="S29" s="114"/>
      <c r="T29" s="114"/>
      <c r="U29" s="114"/>
      <c r="V29" s="114"/>
      <c r="W29" s="114"/>
      <c r="X29" s="115"/>
      <c r="Z29" s="70">
        <f>C31+C34+C37+C40</f>
        <v>3.58</v>
      </c>
      <c r="AA29" s="2">
        <v>4</v>
      </c>
    </row>
    <row r="30" spans="2:27" ht="17.850000000000001" customHeight="1">
      <c r="B30" s="55" t="s">
        <v>33</v>
      </c>
      <c r="C30" s="10">
        <f>IF(ISERROR($E$25/$E$26),0,$E$25/$E$26)</f>
        <v>0</v>
      </c>
      <c r="D30" s="10">
        <f t="shared" si="0"/>
        <v>0.25</v>
      </c>
      <c r="E30" s="10">
        <f t="shared" ref="E30:E39" si="1">$O$15</f>
        <v>1</v>
      </c>
      <c r="F30" s="11"/>
      <c r="G30" s="11"/>
      <c r="H30" s="110"/>
      <c r="I30" s="110"/>
      <c r="J30" s="110"/>
      <c r="K30" s="110"/>
      <c r="L30" s="14"/>
      <c r="M30" s="12"/>
      <c r="N30" s="110"/>
      <c r="O30" s="110"/>
      <c r="P30" s="110"/>
      <c r="Q30" s="110"/>
      <c r="R30" s="110"/>
      <c r="S30" s="114"/>
      <c r="T30" s="114"/>
      <c r="U30" s="114"/>
      <c r="V30" s="114"/>
      <c r="W30" s="114"/>
      <c r="X30" s="115"/>
      <c r="Z30" s="2">
        <f>Z29/AA29</f>
        <v>0.89500000000000002</v>
      </c>
    </row>
    <row r="31" spans="2:27" ht="17.850000000000001" customHeight="1">
      <c r="B31" s="55" t="s">
        <v>34</v>
      </c>
      <c r="C31" s="68">
        <f>IF(ISERROR($F$25/$F$26),0,$F$25/$F$26)</f>
        <v>0.86</v>
      </c>
      <c r="D31" s="10">
        <f t="shared" si="0"/>
        <v>0.25</v>
      </c>
      <c r="E31" s="10">
        <f t="shared" si="1"/>
        <v>1</v>
      </c>
      <c r="F31" s="11"/>
      <c r="G31" s="11"/>
      <c r="H31" s="110"/>
      <c r="I31" s="110"/>
      <c r="J31" s="110"/>
      <c r="K31" s="110"/>
      <c r="L31" s="14"/>
      <c r="M31" s="12"/>
      <c r="N31" s="110"/>
      <c r="O31" s="110"/>
      <c r="P31" s="110"/>
      <c r="Q31" s="110"/>
      <c r="R31" s="110"/>
      <c r="S31" s="114"/>
      <c r="T31" s="114"/>
      <c r="U31" s="114"/>
      <c r="V31" s="114"/>
      <c r="W31" s="114"/>
      <c r="X31" s="115"/>
    </row>
    <row r="32" spans="2:27" ht="17.850000000000001" customHeight="1">
      <c r="B32" s="55" t="s">
        <v>35</v>
      </c>
      <c r="C32" s="10">
        <f>IF(ISERROR($G$25/$G$26),0,$G$25/$G$26)</f>
        <v>0</v>
      </c>
      <c r="D32" s="10">
        <f t="shared" si="0"/>
        <v>0.25</v>
      </c>
      <c r="E32" s="10">
        <f t="shared" si="1"/>
        <v>1</v>
      </c>
      <c r="F32" s="11"/>
      <c r="G32" s="11"/>
      <c r="H32" s="110"/>
      <c r="I32" s="110"/>
      <c r="J32" s="110"/>
      <c r="K32" s="110"/>
      <c r="L32" s="14"/>
      <c r="M32" s="12"/>
      <c r="N32" s="110"/>
      <c r="O32" s="110"/>
      <c r="P32" s="110"/>
      <c r="Q32" s="110"/>
      <c r="R32" s="110"/>
      <c r="S32" s="114"/>
      <c r="T32" s="114"/>
      <c r="U32" s="114"/>
      <c r="V32" s="114"/>
      <c r="W32" s="114"/>
      <c r="X32" s="115"/>
    </row>
    <row r="33" spans="2:27" ht="17.850000000000001" customHeight="1">
      <c r="B33" s="55" t="s">
        <v>36</v>
      </c>
      <c r="C33" s="10">
        <f>IF(ISERROR($J$25/$J$26),0,$J$25/$J$26)</f>
        <v>0</v>
      </c>
      <c r="D33" s="10">
        <f t="shared" si="0"/>
        <v>0.25</v>
      </c>
      <c r="E33" s="10">
        <f t="shared" si="1"/>
        <v>1</v>
      </c>
      <c r="F33" s="11"/>
      <c r="G33" s="11"/>
      <c r="H33" s="110"/>
      <c r="I33" s="110"/>
      <c r="J33" s="110"/>
      <c r="K33" s="110"/>
      <c r="L33" s="14"/>
      <c r="M33" s="12"/>
      <c r="N33" s="110"/>
      <c r="O33" s="110"/>
      <c r="P33" s="110"/>
      <c r="Q33" s="110"/>
      <c r="R33" s="110"/>
      <c r="S33" s="114"/>
      <c r="T33" s="114"/>
      <c r="U33" s="114"/>
      <c r="V33" s="114"/>
      <c r="W33" s="114"/>
      <c r="X33" s="115"/>
    </row>
    <row r="34" spans="2:27" ht="17.850000000000001" customHeight="1">
      <c r="B34" s="55" t="s">
        <v>37</v>
      </c>
      <c r="C34" s="68">
        <f>IF(ISERROR($F$25/$F$26),0,$F$25/$F$26)</f>
        <v>0.86</v>
      </c>
      <c r="D34" s="10">
        <f t="shared" si="0"/>
        <v>0.25</v>
      </c>
      <c r="E34" s="10">
        <f t="shared" si="1"/>
        <v>1</v>
      </c>
      <c r="F34" s="11"/>
      <c r="G34" s="11"/>
      <c r="H34" s="110"/>
      <c r="I34" s="110"/>
      <c r="J34" s="110"/>
      <c r="K34" s="110"/>
      <c r="L34" s="14"/>
      <c r="M34" s="12"/>
      <c r="N34" s="110"/>
      <c r="O34" s="110"/>
      <c r="P34" s="110"/>
      <c r="Q34" s="110"/>
      <c r="R34" s="110"/>
      <c r="S34" s="114"/>
      <c r="T34" s="114"/>
      <c r="U34" s="114"/>
      <c r="V34" s="114"/>
      <c r="W34" s="114"/>
      <c r="X34" s="115"/>
    </row>
    <row r="35" spans="2:27" ht="17.850000000000001" customHeight="1">
      <c r="B35" s="55" t="s">
        <v>38</v>
      </c>
      <c r="C35" s="10">
        <f>IF(ISERROR($N$25/$N$26),0,$N$25/$N$26)</f>
        <v>0</v>
      </c>
      <c r="D35" s="10">
        <f t="shared" si="0"/>
        <v>0.25</v>
      </c>
      <c r="E35" s="10">
        <f t="shared" si="1"/>
        <v>1</v>
      </c>
      <c r="F35" s="11"/>
      <c r="G35" s="11"/>
      <c r="H35" s="110"/>
      <c r="I35" s="110"/>
      <c r="J35" s="110"/>
      <c r="K35" s="110"/>
      <c r="L35" s="14"/>
      <c r="M35" s="12"/>
      <c r="N35" s="110"/>
      <c r="O35" s="110"/>
      <c r="P35" s="110"/>
      <c r="Q35" s="110"/>
      <c r="R35" s="110"/>
      <c r="S35" s="114"/>
      <c r="T35" s="114"/>
      <c r="U35" s="114"/>
      <c r="V35" s="114"/>
      <c r="W35" s="114"/>
      <c r="X35" s="115"/>
    </row>
    <row r="36" spans="2:27" ht="17.850000000000001" customHeight="1">
      <c r="B36" s="55" t="s">
        <v>39</v>
      </c>
      <c r="C36" s="10">
        <f>IF(ISERROR($O$25/$O$26),0,$O$25/$O$26)</f>
        <v>0</v>
      </c>
      <c r="D36" s="10">
        <f t="shared" si="0"/>
        <v>0.25</v>
      </c>
      <c r="E36" s="10">
        <f t="shared" si="1"/>
        <v>1</v>
      </c>
      <c r="F36" s="11"/>
      <c r="G36" s="11"/>
      <c r="H36" s="110"/>
      <c r="I36" s="110"/>
      <c r="J36" s="110"/>
      <c r="K36" s="110"/>
      <c r="L36" s="14"/>
      <c r="M36" s="12"/>
      <c r="N36" s="110"/>
      <c r="O36" s="110"/>
      <c r="P36" s="110"/>
      <c r="Q36" s="110"/>
      <c r="R36" s="110"/>
      <c r="S36" s="114"/>
      <c r="T36" s="114"/>
      <c r="U36" s="114"/>
      <c r="V36" s="114"/>
      <c r="W36" s="114"/>
      <c r="X36" s="115"/>
    </row>
    <row r="37" spans="2:27" ht="17.850000000000001" customHeight="1">
      <c r="B37" s="55" t="s">
        <v>40</v>
      </c>
      <c r="C37" s="68">
        <f>IF(ISERROR($Q$25/$Q$26),0,$Q$25/$Q$26)</f>
        <v>0.86</v>
      </c>
      <c r="D37" s="10">
        <f t="shared" si="0"/>
        <v>0.25</v>
      </c>
      <c r="E37" s="10">
        <f t="shared" si="1"/>
        <v>1</v>
      </c>
      <c r="F37" s="11"/>
      <c r="G37" s="11"/>
      <c r="H37" s="110"/>
      <c r="I37" s="110"/>
      <c r="J37" s="110"/>
      <c r="K37" s="110"/>
      <c r="L37" s="14"/>
      <c r="M37" s="12"/>
      <c r="N37" s="110"/>
      <c r="O37" s="110"/>
      <c r="P37" s="110"/>
      <c r="Q37" s="110"/>
      <c r="R37" s="110"/>
      <c r="S37" s="114"/>
      <c r="T37" s="114"/>
      <c r="U37" s="114"/>
      <c r="V37" s="114"/>
      <c r="W37" s="114"/>
      <c r="X37" s="115"/>
    </row>
    <row r="38" spans="2:27" ht="17.850000000000001" customHeight="1">
      <c r="B38" s="55" t="s">
        <v>41</v>
      </c>
      <c r="C38" s="10">
        <f>IF(ISERROR($T$25/$T$26),0,$T$25/$T$26)</f>
        <v>0</v>
      </c>
      <c r="D38" s="10">
        <f t="shared" si="0"/>
        <v>0.25</v>
      </c>
      <c r="E38" s="10">
        <f t="shared" si="1"/>
        <v>1</v>
      </c>
      <c r="F38" s="11"/>
      <c r="G38" s="11"/>
      <c r="H38" s="110"/>
      <c r="I38" s="110"/>
      <c r="J38" s="110"/>
      <c r="K38" s="110"/>
      <c r="L38" s="14"/>
      <c r="M38" s="12"/>
      <c r="N38" s="110"/>
      <c r="O38" s="110"/>
      <c r="P38" s="110"/>
      <c r="Q38" s="110"/>
      <c r="R38" s="110"/>
      <c r="S38" s="114"/>
      <c r="T38" s="114"/>
      <c r="U38" s="114"/>
      <c r="V38" s="114"/>
      <c r="W38" s="114"/>
      <c r="X38" s="115"/>
    </row>
    <row r="39" spans="2:27" ht="17.850000000000001" customHeight="1">
      <c r="B39" s="55" t="s">
        <v>42</v>
      </c>
      <c r="C39" s="10">
        <f>IF(ISERROR($V$25/$V$26),0,$V$25/$V$26)</f>
        <v>0</v>
      </c>
      <c r="D39" s="10">
        <f t="shared" si="0"/>
        <v>0.25</v>
      </c>
      <c r="E39" s="10">
        <f t="shared" si="1"/>
        <v>1</v>
      </c>
      <c r="F39" s="11"/>
      <c r="G39" s="11"/>
      <c r="H39" s="110"/>
      <c r="I39" s="110"/>
      <c r="J39" s="110"/>
      <c r="K39" s="110"/>
      <c r="L39" s="14"/>
      <c r="M39" s="12"/>
      <c r="N39" s="110"/>
      <c r="O39" s="110"/>
      <c r="P39" s="110"/>
      <c r="Q39" s="110"/>
      <c r="R39" s="110"/>
      <c r="S39" s="114"/>
      <c r="T39" s="114"/>
      <c r="U39" s="114"/>
      <c r="V39" s="114"/>
      <c r="W39" s="114"/>
      <c r="X39" s="115"/>
    </row>
    <row r="40" spans="2:27" ht="17.850000000000001" customHeight="1">
      <c r="B40" s="55" t="s">
        <v>43</v>
      </c>
      <c r="C40" s="68">
        <f>IF(ISERROR($X$25/$X$26),0,$X$25/$X$26)</f>
        <v>1</v>
      </c>
      <c r="D40" s="10">
        <v>0</v>
      </c>
      <c r="E40" s="10">
        <f>$O$15</f>
        <v>1</v>
      </c>
      <c r="F40" s="15"/>
      <c r="G40" s="15"/>
      <c r="H40" s="106"/>
      <c r="I40" s="106"/>
      <c r="J40" s="106"/>
      <c r="K40" s="106"/>
      <c r="L40" s="16"/>
      <c r="M40" s="17"/>
      <c r="N40" s="106"/>
      <c r="O40" s="106"/>
      <c r="P40" s="106"/>
      <c r="Q40" s="106"/>
      <c r="R40" s="106"/>
      <c r="S40" s="116"/>
      <c r="T40" s="116"/>
      <c r="U40" s="116"/>
      <c r="V40" s="116"/>
      <c r="W40" s="116"/>
      <c r="X40" s="117"/>
    </row>
    <row r="41" spans="2:27" ht="8.4499999999999993" customHeight="1">
      <c r="B41" s="18"/>
      <c r="C41" s="9"/>
      <c r="D41" s="9"/>
      <c r="E41" s="9"/>
      <c r="F41" s="9"/>
      <c r="G41" s="9"/>
      <c r="H41" s="9"/>
      <c r="I41" s="9"/>
      <c r="J41" s="9"/>
      <c r="K41" s="9"/>
      <c r="L41" s="9"/>
      <c r="M41" s="9"/>
      <c r="N41" s="9"/>
      <c r="O41" s="9"/>
      <c r="P41" s="9"/>
      <c r="Q41" s="9"/>
      <c r="R41" s="9"/>
      <c r="S41" s="9"/>
      <c r="T41" s="9"/>
      <c r="U41" s="9"/>
      <c r="V41" s="9"/>
      <c r="W41" s="9"/>
      <c r="X41" s="19"/>
    </row>
    <row r="42" spans="2:27" ht="15.75" customHeight="1">
      <c r="B42" s="92" t="s">
        <v>86</v>
      </c>
      <c r="C42" s="93"/>
      <c r="D42" s="93"/>
      <c r="E42" s="93"/>
      <c r="F42" s="93"/>
      <c r="G42" s="93"/>
      <c r="H42" s="93"/>
      <c r="I42" s="93"/>
      <c r="J42" s="93"/>
      <c r="K42" s="93"/>
      <c r="L42" s="93"/>
      <c r="M42" s="93"/>
      <c r="N42" s="93"/>
      <c r="O42" s="93"/>
      <c r="P42" s="93"/>
      <c r="Q42" s="93"/>
      <c r="R42" s="93"/>
      <c r="S42" s="93"/>
      <c r="T42" s="93"/>
      <c r="U42" s="93"/>
      <c r="V42" s="93"/>
      <c r="W42" s="93"/>
      <c r="X42" s="94"/>
      <c r="Z42" s="20"/>
    </row>
    <row r="43" spans="2:27" ht="58.5" customHeight="1">
      <c r="B43" s="237" t="s">
        <v>151</v>
      </c>
      <c r="C43" s="238"/>
      <c r="D43" s="238"/>
      <c r="E43" s="238"/>
      <c r="F43" s="238"/>
      <c r="G43" s="238"/>
      <c r="H43" s="238"/>
      <c r="I43" s="238"/>
      <c r="J43" s="238"/>
      <c r="K43" s="238"/>
      <c r="L43" s="238"/>
      <c r="M43" s="238"/>
      <c r="N43" s="238"/>
      <c r="O43" s="238"/>
      <c r="P43" s="238"/>
      <c r="Q43" s="238"/>
      <c r="R43" s="238"/>
      <c r="S43" s="238"/>
      <c r="T43" s="238"/>
      <c r="U43" s="238"/>
      <c r="V43" s="238"/>
      <c r="W43" s="238"/>
      <c r="X43" s="239"/>
      <c r="Y43" s="21"/>
      <c r="Z43" s="21"/>
      <c r="AA43" s="21"/>
    </row>
    <row r="44" spans="2:27" ht="8.4499999999999993" customHeight="1">
      <c r="B44" s="18"/>
      <c r="C44" s="9"/>
      <c r="D44" s="9"/>
      <c r="E44" s="9"/>
      <c r="F44" s="9"/>
      <c r="G44" s="98"/>
      <c r="H44" s="98"/>
      <c r="I44" s="98"/>
      <c r="J44" s="98"/>
      <c r="K44" s="98"/>
      <c r="L44" s="98"/>
      <c r="M44" s="9"/>
      <c r="N44" s="9"/>
      <c r="O44" s="9"/>
      <c r="P44" s="9"/>
      <c r="Q44" s="9"/>
      <c r="R44" s="9"/>
      <c r="S44" s="9"/>
      <c r="T44" s="9"/>
      <c r="U44" s="9"/>
      <c r="V44" s="9"/>
      <c r="W44" s="9"/>
      <c r="X44" s="19"/>
      <c r="Y44" s="22"/>
      <c r="Z44" s="23"/>
      <c r="AA44" s="24"/>
    </row>
    <row r="45" spans="2:27" ht="12.75">
      <c r="B45" s="81" t="s">
        <v>44</v>
      </c>
      <c r="C45" s="82"/>
      <c r="D45" s="82"/>
      <c r="E45" s="82"/>
      <c r="F45" s="82"/>
      <c r="G45" s="82"/>
      <c r="H45" s="82"/>
      <c r="I45" s="11"/>
      <c r="J45" s="25" t="s">
        <v>45</v>
      </c>
      <c r="K45" s="11"/>
      <c r="L45" s="180" t="s">
        <v>135</v>
      </c>
      <c r="M45" s="84"/>
      <c r="N45" s="11"/>
      <c r="O45" s="13" t="s">
        <v>46</v>
      </c>
      <c r="P45" s="11"/>
      <c r="Q45" s="85"/>
      <c r="R45" s="86"/>
      <c r="S45" s="11"/>
      <c r="T45" s="11"/>
      <c r="U45" s="11"/>
      <c r="V45" s="11"/>
      <c r="W45" s="11"/>
      <c r="X45" s="26"/>
      <c r="Y45" s="22"/>
      <c r="Z45" s="23"/>
      <c r="AA45" s="24"/>
    </row>
    <row r="46" spans="2:27" ht="8.4499999999999993" customHeight="1">
      <c r="B46" s="27"/>
      <c r="C46" s="11"/>
      <c r="D46" s="11"/>
      <c r="E46" s="11"/>
      <c r="F46" s="11"/>
      <c r="G46" s="11"/>
      <c r="H46" s="11"/>
      <c r="I46" s="87"/>
      <c r="J46" s="87"/>
      <c r="K46" s="87"/>
      <c r="L46" s="87"/>
      <c r="M46" s="87"/>
      <c r="N46" s="87"/>
      <c r="O46" s="87"/>
      <c r="P46" s="87"/>
      <c r="Q46" s="87"/>
      <c r="R46" s="87"/>
      <c r="S46" s="87"/>
      <c r="T46" s="87"/>
      <c r="U46" s="87"/>
      <c r="V46" s="87"/>
      <c r="W46" s="87"/>
      <c r="X46" s="88"/>
      <c r="Y46" s="22"/>
      <c r="Z46" s="23"/>
      <c r="AA46" s="24"/>
    </row>
    <row r="47" spans="2:27" ht="14.1" customHeight="1">
      <c r="B47" s="89" t="s">
        <v>57</v>
      </c>
      <c r="C47" s="90"/>
      <c r="D47" s="90"/>
      <c r="E47" s="90"/>
      <c r="F47" s="90"/>
      <c r="G47" s="90"/>
      <c r="H47" s="90"/>
      <c r="I47" s="90"/>
      <c r="J47" s="90"/>
      <c r="K47" s="90"/>
      <c r="L47" s="90"/>
      <c r="M47" s="90"/>
      <c r="N47" s="90"/>
      <c r="O47" s="90"/>
      <c r="P47" s="90"/>
      <c r="Q47" s="90"/>
      <c r="R47" s="90"/>
      <c r="S47" s="90"/>
      <c r="T47" s="90"/>
      <c r="U47" s="90"/>
      <c r="V47" s="90"/>
      <c r="W47" s="90"/>
      <c r="X47" s="91"/>
      <c r="Y47" s="22"/>
      <c r="Z47" s="23"/>
      <c r="AA47" s="24"/>
    </row>
    <row r="48" spans="2:27" ht="8.4499999999999993" customHeight="1">
      <c r="B48" s="28"/>
      <c r="C48" s="15"/>
      <c r="D48" s="15"/>
      <c r="E48" s="15"/>
      <c r="F48" s="15"/>
      <c r="G48" s="29"/>
      <c r="H48" s="15"/>
      <c r="I48" s="30"/>
      <c r="J48" s="31"/>
      <c r="K48" s="16"/>
      <c r="L48" s="15"/>
      <c r="M48" s="15"/>
      <c r="N48" s="15"/>
      <c r="O48" s="15"/>
      <c r="P48" s="15"/>
      <c r="Q48" s="15"/>
      <c r="R48" s="15"/>
      <c r="S48" s="15"/>
      <c r="T48" s="15"/>
      <c r="U48" s="15"/>
      <c r="V48" s="15"/>
      <c r="W48" s="15"/>
      <c r="X48" s="32"/>
      <c r="Y48" s="22"/>
      <c r="Z48" s="23"/>
      <c r="AA48" s="24"/>
    </row>
    <row r="49" spans="2:27" ht="13.5" customHeight="1">
      <c r="B49" s="92" t="s">
        <v>87</v>
      </c>
      <c r="C49" s="93"/>
      <c r="D49" s="93"/>
      <c r="E49" s="93"/>
      <c r="F49" s="93"/>
      <c r="G49" s="93"/>
      <c r="H49" s="93"/>
      <c r="I49" s="93"/>
      <c r="J49" s="93"/>
      <c r="K49" s="93"/>
      <c r="L49" s="93"/>
      <c r="M49" s="93"/>
      <c r="N49" s="93"/>
      <c r="O49" s="93"/>
      <c r="P49" s="93"/>
      <c r="Q49" s="93"/>
      <c r="R49" s="93"/>
      <c r="S49" s="93"/>
      <c r="T49" s="93"/>
      <c r="U49" s="93"/>
      <c r="V49" s="93"/>
      <c r="W49" s="93"/>
      <c r="X49" s="94"/>
      <c r="Y49" s="22"/>
      <c r="Z49" s="23"/>
      <c r="AA49" s="24"/>
    </row>
    <row r="50" spans="2:27" ht="107.25" customHeight="1">
      <c r="B50" s="95" t="s">
        <v>152</v>
      </c>
      <c r="C50" s="96"/>
      <c r="D50" s="96"/>
      <c r="E50" s="96"/>
      <c r="F50" s="96"/>
      <c r="G50" s="96"/>
      <c r="H50" s="96"/>
      <c r="I50" s="96"/>
      <c r="J50" s="96"/>
      <c r="K50" s="96"/>
      <c r="L50" s="96"/>
      <c r="M50" s="96"/>
      <c r="N50" s="96"/>
      <c r="O50" s="96"/>
      <c r="P50" s="96"/>
      <c r="Q50" s="96"/>
      <c r="R50" s="96"/>
      <c r="S50" s="96"/>
      <c r="T50" s="96"/>
      <c r="U50" s="96"/>
      <c r="V50" s="96"/>
      <c r="W50" s="96"/>
      <c r="X50" s="97"/>
    </row>
    <row r="51" spans="2:27" ht="13.5" customHeight="1">
      <c r="B51" s="18"/>
      <c r="C51" s="9"/>
      <c r="D51" s="9"/>
      <c r="E51" s="9"/>
      <c r="F51" s="9"/>
      <c r="G51" s="98"/>
      <c r="H51" s="98"/>
      <c r="I51" s="98"/>
      <c r="J51" s="98"/>
      <c r="K51" s="98"/>
      <c r="L51" s="98"/>
      <c r="M51" s="9"/>
      <c r="N51" s="9"/>
      <c r="O51" s="9"/>
      <c r="P51" s="9"/>
      <c r="Q51" s="9"/>
      <c r="R51" s="9"/>
      <c r="S51" s="9"/>
      <c r="T51" s="9"/>
      <c r="U51" s="9"/>
      <c r="V51" s="9"/>
      <c r="W51" s="9"/>
      <c r="X51" s="19"/>
    </row>
    <row r="52" spans="2:27" ht="13.5" customHeight="1">
      <c r="B52" s="81" t="s">
        <v>44</v>
      </c>
      <c r="C52" s="82"/>
      <c r="D52" s="82"/>
      <c r="E52" s="82"/>
      <c r="F52" s="82"/>
      <c r="G52" s="82"/>
      <c r="H52" s="82"/>
      <c r="I52" s="11"/>
      <c r="J52" s="25" t="s">
        <v>45</v>
      </c>
      <c r="K52" s="11"/>
      <c r="L52" s="99" t="s">
        <v>92</v>
      </c>
      <c r="M52" s="84"/>
      <c r="N52" s="11"/>
      <c r="O52" s="13" t="s">
        <v>46</v>
      </c>
      <c r="P52" s="11"/>
      <c r="Q52" s="85"/>
      <c r="R52" s="86"/>
      <c r="S52" s="11"/>
      <c r="T52" s="11"/>
      <c r="U52" s="11"/>
      <c r="V52" s="11"/>
      <c r="W52" s="11"/>
      <c r="X52" s="26"/>
    </row>
    <row r="53" spans="2:27" ht="7.5" customHeight="1">
      <c r="B53" s="27"/>
      <c r="C53" s="11"/>
      <c r="D53" s="11"/>
      <c r="E53" s="11"/>
      <c r="F53" s="11"/>
      <c r="G53" s="11"/>
      <c r="H53" s="11"/>
      <c r="I53" s="87"/>
      <c r="J53" s="87"/>
      <c r="K53" s="87"/>
      <c r="L53" s="87"/>
      <c r="M53" s="87"/>
      <c r="N53" s="87"/>
      <c r="O53" s="87"/>
      <c r="P53" s="87"/>
      <c r="Q53" s="87"/>
      <c r="R53" s="87"/>
      <c r="S53" s="87"/>
      <c r="T53" s="87"/>
      <c r="U53" s="87"/>
      <c r="V53" s="87"/>
      <c r="W53" s="87"/>
      <c r="X53" s="88"/>
    </row>
    <row r="54" spans="2:27" ht="13.5" customHeight="1">
      <c r="B54" s="89" t="s">
        <v>57</v>
      </c>
      <c r="C54" s="90"/>
      <c r="D54" s="90"/>
      <c r="E54" s="90"/>
      <c r="F54" s="90"/>
      <c r="G54" s="90"/>
      <c r="H54" s="90"/>
      <c r="I54" s="90"/>
      <c r="J54" s="90"/>
      <c r="K54" s="90"/>
      <c r="L54" s="90"/>
      <c r="M54" s="90"/>
      <c r="N54" s="90"/>
      <c r="O54" s="90"/>
      <c r="P54" s="90"/>
      <c r="Q54" s="90"/>
      <c r="R54" s="90"/>
      <c r="S54" s="90"/>
      <c r="T54" s="90"/>
      <c r="U54" s="90"/>
      <c r="V54" s="90"/>
      <c r="W54" s="90"/>
      <c r="X54" s="91"/>
    </row>
    <row r="55" spans="2:27" ht="6" customHeight="1">
      <c r="B55" s="28"/>
      <c r="C55" s="15"/>
      <c r="D55" s="15"/>
      <c r="E55" s="15"/>
      <c r="F55" s="15"/>
      <c r="G55" s="29"/>
      <c r="H55" s="15"/>
      <c r="I55" s="30"/>
      <c r="J55" s="31"/>
      <c r="K55" s="16"/>
      <c r="L55" s="15"/>
      <c r="M55" s="15"/>
      <c r="N55" s="15"/>
      <c r="O55" s="15"/>
      <c r="P55" s="15"/>
      <c r="Q55" s="15"/>
      <c r="R55" s="15"/>
      <c r="S55" s="15"/>
      <c r="T55" s="15"/>
      <c r="U55" s="15"/>
      <c r="V55" s="15"/>
      <c r="W55" s="15"/>
      <c r="X55" s="32"/>
    </row>
    <row r="56" spans="2:27" ht="13.5" customHeight="1">
      <c r="B56" s="92" t="s">
        <v>88</v>
      </c>
      <c r="C56" s="93"/>
      <c r="D56" s="93"/>
      <c r="E56" s="93"/>
      <c r="F56" s="93"/>
      <c r="G56" s="93"/>
      <c r="H56" s="93"/>
      <c r="I56" s="93"/>
      <c r="J56" s="93"/>
      <c r="K56" s="93"/>
      <c r="L56" s="93"/>
      <c r="M56" s="93"/>
      <c r="N56" s="93"/>
      <c r="O56" s="93"/>
      <c r="P56" s="93"/>
      <c r="Q56" s="93"/>
      <c r="R56" s="93"/>
      <c r="S56" s="93"/>
      <c r="T56" s="93"/>
      <c r="U56" s="93"/>
      <c r="V56" s="93"/>
      <c r="W56" s="93"/>
      <c r="X56" s="94"/>
    </row>
    <row r="57" spans="2:27" ht="120" customHeight="1">
      <c r="B57" s="241" t="s">
        <v>153</v>
      </c>
      <c r="C57" s="242"/>
      <c r="D57" s="242"/>
      <c r="E57" s="242"/>
      <c r="F57" s="242"/>
      <c r="G57" s="242"/>
      <c r="H57" s="242"/>
      <c r="I57" s="242"/>
      <c r="J57" s="242"/>
      <c r="K57" s="242"/>
      <c r="L57" s="242"/>
      <c r="M57" s="242"/>
      <c r="N57" s="242"/>
      <c r="O57" s="242"/>
      <c r="P57" s="242"/>
      <c r="Q57" s="242"/>
      <c r="R57" s="242"/>
      <c r="S57" s="242"/>
      <c r="T57" s="242"/>
      <c r="U57" s="242"/>
      <c r="V57" s="242"/>
      <c r="W57" s="242"/>
      <c r="X57" s="243"/>
    </row>
    <row r="58" spans="2:27" ht="10.5" customHeight="1">
      <c r="B58" s="18"/>
      <c r="C58" s="9"/>
      <c r="D58" s="9"/>
      <c r="E58" s="9"/>
      <c r="F58" s="9"/>
      <c r="G58" s="98"/>
      <c r="H58" s="98"/>
      <c r="I58" s="98"/>
      <c r="J58" s="98"/>
      <c r="K58" s="98"/>
      <c r="L58" s="98"/>
      <c r="M58" s="9"/>
      <c r="N58" s="9"/>
      <c r="O58" s="9"/>
      <c r="P58" s="9"/>
      <c r="Q58" s="9"/>
      <c r="R58" s="9"/>
      <c r="S58" s="9"/>
      <c r="T58" s="9"/>
      <c r="U58" s="9"/>
      <c r="V58" s="9"/>
      <c r="W58" s="9"/>
      <c r="X58" s="19"/>
    </row>
    <row r="59" spans="2:27" ht="13.5" customHeight="1">
      <c r="B59" s="81" t="s">
        <v>44</v>
      </c>
      <c r="C59" s="82"/>
      <c r="D59" s="82"/>
      <c r="E59" s="82"/>
      <c r="F59" s="82"/>
      <c r="G59" s="82"/>
      <c r="H59" s="82"/>
      <c r="I59" s="11"/>
      <c r="J59" s="25" t="s">
        <v>45</v>
      </c>
      <c r="K59" s="11"/>
      <c r="L59" s="83" t="s">
        <v>135</v>
      </c>
      <c r="M59" s="84"/>
      <c r="N59" s="11"/>
      <c r="O59" s="13" t="s">
        <v>46</v>
      </c>
      <c r="P59" s="11"/>
      <c r="Q59" s="85"/>
      <c r="R59" s="86"/>
      <c r="S59" s="11"/>
      <c r="T59" s="11"/>
      <c r="U59" s="11"/>
      <c r="V59" s="11"/>
      <c r="W59" s="11"/>
      <c r="X59" s="26"/>
    </row>
    <row r="60" spans="2:27" ht="6" customHeight="1">
      <c r="B60" s="27"/>
      <c r="C60" s="11"/>
      <c r="D60" s="11"/>
      <c r="E60" s="11"/>
      <c r="F60" s="11"/>
      <c r="G60" s="11"/>
      <c r="H60" s="11"/>
      <c r="I60" s="87"/>
      <c r="J60" s="87"/>
      <c r="K60" s="87"/>
      <c r="L60" s="87"/>
      <c r="M60" s="87"/>
      <c r="N60" s="87"/>
      <c r="O60" s="87"/>
      <c r="P60" s="87"/>
      <c r="Q60" s="87"/>
      <c r="R60" s="87"/>
      <c r="S60" s="87"/>
      <c r="T60" s="87"/>
      <c r="U60" s="87"/>
      <c r="V60" s="87"/>
      <c r="W60" s="87"/>
      <c r="X60" s="88"/>
    </row>
    <row r="61" spans="2:27" ht="13.5" customHeight="1">
      <c r="B61" s="89" t="s">
        <v>57</v>
      </c>
      <c r="C61" s="90"/>
      <c r="D61" s="90"/>
      <c r="E61" s="90"/>
      <c r="F61" s="90"/>
      <c r="G61" s="90"/>
      <c r="H61" s="90"/>
      <c r="I61" s="90"/>
      <c r="J61" s="90"/>
      <c r="K61" s="90"/>
      <c r="L61" s="90"/>
      <c r="M61" s="90"/>
      <c r="N61" s="90"/>
      <c r="O61" s="90"/>
      <c r="P61" s="90"/>
      <c r="Q61" s="90"/>
      <c r="R61" s="90"/>
      <c r="S61" s="90"/>
      <c r="T61" s="90"/>
      <c r="U61" s="90"/>
      <c r="V61" s="90"/>
      <c r="W61" s="90"/>
      <c r="X61" s="91"/>
    </row>
    <row r="62" spans="2:27" ht="9" customHeight="1">
      <c r="B62" s="28"/>
      <c r="C62" s="15"/>
      <c r="D62" s="15"/>
      <c r="E62" s="15"/>
      <c r="F62" s="15"/>
      <c r="G62" s="29"/>
      <c r="H62" s="15"/>
      <c r="I62" s="30"/>
      <c r="J62" s="31"/>
      <c r="K62" s="16"/>
      <c r="L62" s="15"/>
      <c r="M62" s="15"/>
      <c r="N62" s="15"/>
      <c r="O62" s="15"/>
      <c r="P62" s="15"/>
      <c r="Q62" s="15"/>
      <c r="R62" s="15"/>
      <c r="S62" s="15"/>
      <c r="T62" s="15"/>
      <c r="U62" s="15"/>
      <c r="V62" s="15"/>
      <c r="W62" s="15"/>
      <c r="X62" s="32"/>
    </row>
    <row r="63" spans="2:27" ht="13.5" customHeight="1">
      <c r="B63" s="92" t="s">
        <v>89</v>
      </c>
      <c r="C63" s="93"/>
      <c r="D63" s="93"/>
      <c r="E63" s="93"/>
      <c r="F63" s="93"/>
      <c r="G63" s="93"/>
      <c r="H63" s="93"/>
      <c r="I63" s="93"/>
      <c r="J63" s="93"/>
      <c r="K63" s="93"/>
      <c r="L63" s="93"/>
      <c r="M63" s="93"/>
      <c r="N63" s="93"/>
      <c r="O63" s="93"/>
      <c r="P63" s="93"/>
      <c r="Q63" s="93"/>
      <c r="R63" s="93"/>
      <c r="S63" s="93"/>
      <c r="T63" s="93"/>
      <c r="U63" s="93"/>
      <c r="V63" s="93"/>
      <c r="W63" s="93"/>
      <c r="X63" s="94"/>
    </row>
    <row r="64" spans="2:27" ht="180" customHeight="1">
      <c r="B64" s="221" t="s">
        <v>155</v>
      </c>
      <c r="C64" s="222"/>
      <c r="D64" s="222"/>
      <c r="E64" s="222"/>
      <c r="F64" s="222"/>
      <c r="G64" s="222"/>
      <c r="H64" s="222"/>
      <c r="I64" s="222"/>
      <c r="J64" s="222"/>
      <c r="K64" s="222"/>
      <c r="L64" s="222"/>
      <c r="M64" s="222"/>
      <c r="N64" s="222"/>
      <c r="O64" s="222"/>
      <c r="P64" s="222"/>
      <c r="Q64" s="222"/>
      <c r="R64" s="222"/>
      <c r="S64" s="222"/>
      <c r="T64" s="222"/>
      <c r="U64" s="222"/>
      <c r="V64" s="222"/>
      <c r="W64" s="222"/>
      <c r="X64" s="223"/>
    </row>
    <row r="65" spans="2:24" ht="13.5" customHeight="1">
      <c r="B65" s="18"/>
      <c r="C65" s="9"/>
      <c r="D65" s="9"/>
      <c r="E65" s="9"/>
      <c r="F65" s="9"/>
      <c r="G65" s="98"/>
      <c r="H65" s="98"/>
      <c r="I65" s="98"/>
      <c r="J65" s="98"/>
      <c r="K65" s="98"/>
      <c r="L65" s="98"/>
      <c r="M65" s="9"/>
      <c r="N65" s="9"/>
      <c r="O65" s="9"/>
      <c r="P65" s="9"/>
      <c r="Q65" s="9"/>
      <c r="R65" s="9"/>
      <c r="S65" s="9"/>
      <c r="T65" s="9"/>
      <c r="U65" s="9"/>
      <c r="V65" s="9"/>
      <c r="W65" s="9"/>
      <c r="X65" s="19"/>
    </row>
    <row r="66" spans="2:24" ht="13.5" customHeight="1">
      <c r="B66" s="81" t="s">
        <v>44</v>
      </c>
      <c r="C66" s="82"/>
      <c r="D66" s="82"/>
      <c r="E66" s="82"/>
      <c r="F66" s="82"/>
      <c r="G66" s="82"/>
      <c r="H66" s="82"/>
      <c r="I66" s="11"/>
      <c r="J66" s="25" t="s">
        <v>45</v>
      </c>
      <c r="K66" s="11"/>
      <c r="L66" s="83" t="s">
        <v>135</v>
      </c>
      <c r="M66" s="84"/>
      <c r="N66" s="11"/>
      <c r="O66" s="13" t="s">
        <v>46</v>
      </c>
      <c r="P66" s="11"/>
      <c r="Q66" s="85"/>
      <c r="R66" s="86"/>
      <c r="S66" s="11"/>
      <c r="T66" s="11"/>
      <c r="U66" s="11"/>
      <c r="V66" s="11"/>
      <c r="W66" s="11"/>
      <c r="X66" s="26"/>
    </row>
    <row r="67" spans="2:24" ht="13.5" customHeight="1">
      <c r="B67" s="27"/>
      <c r="C67" s="11"/>
      <c r="D67" s="11"/>
      <c r="E67" s="11"/>
      <c r="F67" s="11"/>
      <c r="G67" s="11"/>
      <c r="H67" s="11"/>
      <c r="I67" s="87"/>
      <c r="J67" s="87"/>
      <c r="K67" s="87"/>
      <c r="L67" s="87"/>
      <c r="M67" s="87"/>
      <c r="N67" s="87"/>
      <c r="O67" s="87"/>
      <c r="P67" s="87"/>
      <c r="Q67" s="87"/>
      <c r="R67" s="87"/>
      <c r="S67" s="87"/>
      <c r="T67" s="87"/>
      <c r="U67" s="87"/>
      <c r="V67" s="87"/>
      <c r="W67" s="87"/>
      <c r="X67" s="88"/>
    </row>
    <row r="68" spans="2:24" ht="33.75" customHeight="1">
      <c r="B68" s="231" t="s">
        <v>154</v>
      </c>
      <c r="C68" s="232"/>
      <c r="D68" s="232"/>
      <c r="E68" s="232"/>
      <c r="F68" s="232"/>
      <c r="G68" s="232"/>
      <c r="H68" s="232"/>
      <c r="I68" s="232"/>
      <c r="J68" s="232"/>
      <c r="K68" s="232"/>
      <c r="L68" s="232"/>
      <c r="M68" s="232"/>
      <c r="N68" s="232"/>
      <c r="O68" s="232"/>
      <c r="P68" s="232"/>
      <c r="Q68" s="232"/>
      <c r="R68" s="232"/>
      <c r="S68" s="232"/>
      <c r="T68" s="232"/>
      <c r="U68" s="232"/>
      <c r="V68" s="232"/>
      <c r="W68" s="232"/>
      <c r="X68" s="233"/>
    </row>
    <row r="69" spans="2:24" ht="13.5" customHeight="1">
      <c r="B69" s="28"/>
      <c r="C69" s="15"/>
      <c r="D69" s="15"/>
      <c r="E69" s="15"/>
      <c r="F69" s="15"/>
      <c r="G69" s="29"/>
      <c r="H69" s="15"/>
      <c r="I69" s="30"/>
      <c r="J69" s="31"/>
      <c r="K69" s="16"/>
      <c r="L69" s="15"/>
      <c r="M69" s="15"/>
      <c r="N69" s="15"/>
      <c r="O69" s="15"/>
      <c r="P69" s="15"/>
      <c r="Q69" s="15"/>
      <c r="R69" s="15"/>
      <c r="S69" s="15"/>
      <c r="T69" s="15"/>
      <c r="U69" s="15"/>
      <c r="V69" s="15"/>
      <c r="W69" s="15"/>
      <c r="X69" s="32"/>
    </row>
  </sheetData>
  <sheetProtection selectLockedCells="1" selectUnlockedCells="1"/>
  <mergeCells count="163">
    <mergeCell ref="W5:X5"/>
    <mergeCell ref="B6:B8"/>
    <mergeCell ref="C6:R8"/>
    <mergeCell ref="S6:X8"/>
    <mergeCell ref="B9:X9"/>
    <mergeCell ref="B10:X10"/>
    <mergeCell ref="B1:B4"/>
    <mergeCell ref="C1:R1"/>
    <mergeCell ref="S1:X4"/>
    <mergeCell ref="C2:R4"/>
    <mergeCell ref="C5:D5"/>
    <mergeCell ref="E5:G5"/>
    <mergeCell ref="H5:J5"/>
    <mergeCell ref="K5:N5"/>
    <mergeCell ref="O5:R5"/>
    <mergeCell ref="S5:V5"/>
    <mergeCell ref="B15:F15"/>
    <mergeCell ref="K15:N15"/>
    <mergeCell ref="O15:R15"/>
    <mergeCell ref="S15:U15"/>
    <mergeCell ref="V15:X15"/>
    <mergeCell ref="B11:X11"/>
    <mergeCell ref="B12:X12"/>
    <mergeCell ref="B13:F14"/>
    <mergeCell ref="K13:N14"/>
    <mergeCell ref="O13:X13"/>
    <mergeCell ref="O14:R14"/>
    <mergeCell ref="S14:U14"/>
    <mergeCell ref="V14:X14"/>
    <mergeCell ref="C18:D18"/>
    <mergeCell ref="E18:F18"/>
    <mergeCell ref="G18:L18"/>
    <mergeCell ref="M18:R18"/>
    <mergeCell ref="S18:X18"/>
    <mergeCell ref="B19:M19"/>
    <mergeCell ref="N19:X19"/>
    <mergeCell ref="B16:X16"/>
    <mergeCell ref="C17:D17"/>
    <mergeCell ref="E17:F17"/>
    <mergeCell ref="G17:L17"/>
    <mergeCell ref="M17:R17"/>
    <mergeCell ref="S17:X17"/>
    <mergeCell ref="B20:M20"/>
    <mergeCell ref="N20:X20"/>
    <mergeCell ref="B21:X21"/>
    <mergeCell ref="B22:X22"/>
    <mergeCell ref="B23:X23"/>
    <mergeCell ref="B24:C24"/>
    <mergeCell ref="G24:I24"/>
    <mergeCell ref="K24:M24"/>
    <mergeCell ref="O24:P24"/>
    <mergeCell ref="Q24:S24"/>
    <mergeCell ref="T24:U24"/>
    <mergeCell ref="V24:W24"/>
    <mergeCell ref="B25:C25"/>
    <mergeCell ref="G25:I25"/>
    <mergeCell ref="K25:M25"/>
    <mergeCell ref="O25:P25"/>
    <mergeCell ref="Q25:S25"/>
    <mergeCell ref="T25:U25"/>
    <mergeCell ref="V25:W25"/>
    <mergeCell ref="J30:K30"/>
    <mergeCell ref="N30:O30"/>
    <mergeCell ref="P30:R30"/>
    <mergeCell ref="H31:I31"/>
    <mergeCell ref="J31:K31"/>
    <mergeCell ref="N31:O31"/>
    <mergeCell ref="P31:R31"/>
    <mergeCell ref="V26:W26"/>
    <mergeCell ref="B27:X27"/>
    <mergeCell ref="H28:I29"/>
    <mergeCell ref="J28:M28"/>
    <mergeCell ref="N28:O29"/>
    <mergeCell ref="P28:R29"/>
    <mergeCell ref="S28:X28"/>
    <mergeCell ref="J29:K29"/>
    <mergeCell ref="S29:X40"/>
    <mergeCell ref="H30:I30"/>
    <mergeCell ref="B26:C26"/>
    <mergeCell ref="G26:I26"/>
    <mergeCell ref="K26:M26"/>
    <mergeCell ref="O26:P26"/>
    <mergeCell ref="Q26:S26"/>
    <mergeCell ref="T26:U26"/>
    <mergeCell ref="H34:I34"/>
    <mergeCell ref="J34:K34"/>
    <mergeCell ref="N34:O34"/>
    <mergeCell ref="P34:R34"/>
    <mergeCell ref="H35:I35"/>
    <mergeCell ref="J35:K35"/>
    <mergeCell ref="N35:O35"/>
    <mergeCell ref="P35:R35"/>
    <mergeCell ref="H32:I32"/>
    <mergeCell ref="J32:K32"/>
    <mergeCell ref="N32:O32"/>
    <mergeCell ref="P32:R32"/>
    <mergeCell ref="H33:I33"/>
    <mergeCell ref="J33:K33"/>
    <mergeCell ref="N33:O33"/>
    <mergeCell ref="P33:R33"/>
    <mergeCell ref="H38:I38"/>
    <mergeCell ref="J38:K38"/>
    <mergeCell ref="N38:O38"/>
    <mergeCell ref="P38:R38"/>
    <mergeCell ref="H39:I39"/>
    <mergeCell ref="J39:K39"/>
    <mergeCell ref="N39:O39"/>
    <mergeCell ref="P39:R39"/>
    <mergeCell ref="H36:I36"/>
    <mergeCell ref="J36:K36"/>
    <mergeCell ref="N36:O36"/>
    <mergeCell ref="P36:R36"/>
    <mergeCell ref="H37:I37"/>
    <mergeCell ref="J37:K37"/>
    <mergeCell ref="N37:O37"/>
    <mergeCell ref="P37:R37"/>
    <mergeCell ref="G44:H44"/>
    <mergeCell ref="I44:J44"/>
    <mergeCell ref="K44:L44"/>
    <mergeCell ref="B45:H45"/>
    <mergeCell ref="L45:M45"/>
    <mergeCell ref="Q45:R45"/>
    <mergeCell ref="H40:I40"/>
    <mergeCell ref="J40:K40"/>
    <mergeCell ref="N40:O40"/>
    <mergeCell ref="P40:R40"/>
    <mergeCell ref="B42:X42"/>
    <mergeCell ref="B43:X43"/>
    <mergeCell ref="Q52:R52"/>
    <mergeCell ref="I53:X53"/>
    <mergeCell ref="B54:X54"/>
    <mergeCell ref="B56:X56"/>
    <mergeCell ref="I46:X46"/>
    <mergeCell ref="B47:X47"/>
    <mergeCell ref="B49:X49"/>
    <mergeCell ref="B50:X50"/>
    <mergeCell ref="G51:H51"/>
    <mergeCell ref="I51:J51"/>
    <mergeCell ref="K51:L51"/>
    <mergeCell ref="B66:H66"/>
    <mergeCell ref="L66:M66"/>
    <mergeCell ref="Q66:R66"/>
    <mergeCell ref="I67:X67"/>
    <mergeCell ref="B68:X68"/>
    <mergeCell ref="G13:I14"/>
    <mergeCell ref="J13:J14"/>
    <mergeCell ref="G15:I15"/>
    <mergeCell ref="I60:X60"/>
    <mergeCell ref="B61:X61"/>
    <mergeCell ref="B63:X63"/>
    <mergeCell ref="B64:X64"/>
    <mergeCell ref="G65:H65"/>
    <mergeCell ref="I65:J65"/>
    <mergeCell ref="K65:L65"/>
    <mergeCell ref="B57:X57"/>
    <mergeCell ref="G58:H58"/>
    <mergeCell ref="I58:J58"/>
    <mergeCell ref="K58:L58"/>
    <mergeCell ref="B59:H59"/>
    <mergeCell ref="L59:M59"/>
    <mergeCell ref="Q59:R59"/>
    <mergeCell ref="B52:H52"/>
    <mergeCell ref="L52:M52"/>
  </mergeCells>
  <printOptions horizontalCentered="1"/>
  <pageMargins left="0.78740157480314965" right="0.78740157480314965" top="1.4960629921259843" bottom="0.78740157480314965" header="0.31496062992125984" footer="0.31496062992125984"/>
  <pageSetup paperSize="256" scale="57" firstPageNumber="0" pageOrder="overThenDown" orientation="portrait" r:id="rId1"/>
  <headerFooter alignWithMargins="0">
    <oddHeader>&amp;L&amp;G&amp;R&amp;"Arial,Negrita"&amp;12FICHA TÉCNICA Y CONSOLIDADO DE INDICADORES DE GESTIÓN
&amp;"Arial,Normal"&amp;9FO-SGI-15
04-02-2022
V.05</oddHeader>
    <oddFooter>&amp;CCarrera 20 N° 08-02, Cod. Postal 850001,Tel. 6336339 Ext.1601, Yopal, Casanarewww.casanare.gov.co -  planeacion@casanare.gov.co</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5AF7F73D655794996409E1327CF4274" ma:contentTypeVersion="5" ma:contentTypeDescription="Crear nuevo documento." ma:contentTypeScope="" ma:versionID="beb23b2c9b86dfc83569f27eba7bf8ea">
  <xsd:schema xmlns:xsd="http://www.w3.org/2001/XMLSchema" xmlns:xs="http://www.w3.org/2001/XMLSchema" xmlns:p="http://schemas.microsoft.com/office/2006/metadata/properties" xmlns:ns1="http://schemas.microsoft.com/sharepoint/v3" xmlns:ns2="a63a892c-fd16-4cde-903e-247ab9a02542" targetNamespace="http://schemas.microsoft.com/office/2006/metadata/properties" ma:root="true" ma:fieldsID="45af92dbe6b12a4802b26a358769c31e" ns1:_="" ns2:_="">
    <xsd:import namespace="http://schemas.microsoft.com/sharepoint/v3"/>
    <xsd:import namespace="a63a892c-fd16-4cde-903e-247ab9a02542"/>
    <xsd:element name="properties">
      <xsd:complexType>
        <xsd:sequence>
          <xsd:element name="documentManagement">
            <xsd:complexType>
              <xsd:all>
                <xsd:element ref="ns1:PublishingStartDate" minOccurs="0"/>
                <xsd:element ref="ns1:PublishingExpirationDate" minOccurs="0"/>
                <xsd:element ref="ns2:Clasificaci_x00f3_n" minOccurs="0"/>
                <xsd:element ref="ns2:A_x00f1_o" minOccurs="0"/>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3a892c-fd16-4cde-903e-247ab9a02542" elementFormDefault="qualified">
    <xsd:import namespace="http://schemas.microsoft.com/office/2006/documentManagement/types"/>
    <xsd:import namespace="http://schemas.microsoft.com/office/infopath/2007/PartnerControls"/>
    <xsd:element name="Clasificaci_x00f3_n" ma:index="10" nillable="true" ma:displayName="Clasificación" ma:default="​Plan Operativo Anual de Inspección y Vigilancia" ma:format="Dropdown" ma:internalName="Clasificaci_x00f3_n">
      <xsd:simpleType>
        <xsd:restriction base="dms:Choice">
          <xsd:enumeration value="Convocatorias Empleos Vacantes"/>
          <xsd:enumeration value="Educación Inicial"/>
          <xsd:enumeration value="Estrategia Casanare Joven"/>
          <xsd:enumeration value="Experiencias"/>
          <xsd:enumeration value="​Plan Operativo Anual de Inspección y Vigilancia"/>
          <xsd:enumeration value="Otros"/>
        </xsd:restriction>
      </xsd:simpleType>
    </xsd:element>
    <xsd:element name="A_x00f1_o" ma:index="11" nillable="true" ma:displayName="Año" ma:default="2024" ma:format="Dropdown" ma:internalName="A_x00f1_o">
      <xsd:simpleType>
        <xsd:restriction base="dms:Choice">
          <xsd:enumeration value="2027"/>
          <xsd:enumeration value="2026"/>
          <xsd:enumeration value="2025"/>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Fecha" ma:index="12" nillable="true" ma:displayName="Fecha" ma:default="[today]" ma:format="DateOnly" ma:internalName="Fecha">
      <xsd:simpleType>
        <xsd:restriction base="dms:DateTime"/>
      </xsd:simpleType>
    </xsd:element>
    <xsd:element name="Descripci_x00f3_n" ma:index="13" nillable="true" ma:displayName="Descripción" ma:internalName="Descripci_x00f3_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ificaci_x00f3_n xmlns="a63a892c-fd16-4cde-903e-247ab9a02542">Otros</Clasificaci_x00f3_n>
    <Descripci_x00f3_n xmlns="a63a892c-fd16-4cde-903e-247ab9a02542" xsi:nil="true"/>
    <Fecha xmlns="a63a892c-fd16-4cde-903e-247ab9a02542">2023-12-13T05:00:00+00:00</Fecha>
    <PublishingExpirationDate xmlns="http://schemas.microsoft.com/sharepoint/v3" xsi:nil="true"/>
    <A_x00f1_o xmlns="a63a892c-fd16-4cde-903e-247ab9a02542">2023</A_x00f1_o>
    <PublishingStartDate xmlns="http://schemas.microsoft.com/sharepoint/v3" xsi:nil="true"/>
  </documentManagement>
</p:properties>
</file>

<file path=customXml/itemProps1.xml><?xml version="1.0" encoding="utf-8"?>
<ds:datastoreItem xmlns:ds="http://schemas.openxmlformats.org/officeDocument/2006/customXml" ds:itemID="{E5F985D4-E9F3-4450-9473-4F590B0D3381}">
  <ds:schemaRefs>
    <ds:schemaRef ds:uri="http://schemas.microsoft.com/sharepoint/v3/contenttype/forms"/>
  </ds:schemaRefs>
</ds:datastoreItem>
</file>

<file path=customXml/itemProps2.xml><?xml version="1.0" encoding="utf-8"?>
<ds:datastoreItem xmlns:ds="http://schemas.openxmlformats.org/officeDocument/2006/customXml" ds:itemID="{77C23E2F-AA13-4373-82E0-E93ED0E0F7B3}"/>
</file>

<file path=customXml/itemProps3.xml><?xml version="1.0" encoding="utf-8"?>
<ds:datastoreItem xmlns:ds="http://schemas.openxmlformats.org/officeDocument/2006/customXml" ds:itemID="{92B83AEF-43D4-42F2-88A2-701BA0CFEF26}">
  <ds:schemaRefs>
    <ds:schemaRef ds:uri="http://schemas.microsoft.com/office/2006/documentManagement/types"/>
    <ds:schemaRef ds:uri="http://purl.org/dc/dcmitype/"/>
    <ds:schemaRef ds:uri="http://schemas.microsoft.com/office/infopath/2007/PartnerControls"/>
    <ds:schemaRef ds:uri="http://www.w3.org/XML/1998/namespace"/>
    <ds:schemaRef ds:uri="http://purl.org/dc/terms/"/>
    <ds:schemaRef ds:uri="http://schemas.microsoft.com/office/2006/metadata/properties"/>
    <ds:schemaRef ds:uri="3258a467-bc10-4106-9bc0-e8a2551d7fbd"/>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Instructivo</vt:lpstr>
      <vt:lpstr>CONSOLIDADO</vt:lpstr>
      <vt:lpstr>PAM</vt:lpstr>
      <vt:lpstr>PMI</vt:lpstr>
      <vt:lpstr>PPT</vt:lpstr>
      <vt:lpstr>PEI</vt:lpstr>
      <vt:lpstr>Educación Media</vt:lpstr>
      <vt:lpstr>'Educación Media'!Área_de_impresión</vt:lpstr>
      <vt:lpstr>PAM!Área_de_impresión</vt:lpstr>
      <vt:lpstr>PEI!Área_de_impresión</vt:lpstr>
      <vt:lpstr>PMI!Área_de_impresión</vt:lpstr>
      <vt:lpstr>PPT!Área_de_impresión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FO-SGI-15 Ficha Tecnica Indicadores</dc:title>
  <dc:creator>Carlos Galindo</dc:creator>
  <cp:lastModifiedBy>Nidia Giraldo Cruz</cp:lastModifiedBy>
  <cp:lastPrinted>2022-02-21T12:58:24Z</cp:lastPrinted>
  <dcterms:created xsi:type="dcterms:W3CDTF">2014-04-04T20:17:35Z</dcterms:created>
  <dcterms:modified xsi:type="dcterms:W3CDTF">2023-11-10T01:44:33Z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0x010100D5AF7F73D655794996409E1327CF4274</vt:lpwstr>
  </property>
</Properties>
</file>